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F12" i="1"/>
  <c r="I12" i="1"/>
  <c r="F11" i="1"/>
  <c r="I11" i="1"/>
  <c r="F10" i="1"/>
  <c r="I10" i="1"/>
  <c r="F9" i="1"/>
  <c r="I9" i="1"/>
  <c r="F8" i="1"/>
  <c r="I8" i="1"/>
  <c r="F7" i="1"/>
  <c r="I7" i="1"/>
  <c r="F6" i="1"/>
  <c r="I6" i="1"/>
  <c r="F5" i="1"/>
  <c r="I5" i="1"/>
</calcChain>
</file>

<file path=xl/sharedStrings.xml><?xml version="1.0" encoding="utf-8"?>
<sst xmlns="http://schemas.openxmlformats.org/spreadsheetml/2006/main" count="39" uniqueCount="25">
  <si>
    <t>URAIAN</t>
  </si>
  <si>
    <t>SATUAN</t>
  </si>
  <si>
    <t>SUMBER DATA</t>
  </si>
  <si>
    <t>KETERANGAN</t>
  </si>
  <si>
    <t>5. Jumlah Produksi Daging Hewan Unggas**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</si>
  <si>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</si>
  <si>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</si>
  <si>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</si>
  <si>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</si>
  <si>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</si>
  <si>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</si>
  <si>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</si>
  <si>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</si>
  <si>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</si>
  <si>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</si>
  <si>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</si>
  <si>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</si>
  <si>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</si>
  <si>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</si>
  <si>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</si>
  <si>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</si>
  <si>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</si>
  <si>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Jumlah Produksi Daging Ayam **</t>
  </si>
  <si>
    <t>Jumlah Produksi Daging Ayam 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</si>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</sst>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1" xfId="0" applyBorder="1"/>
    <xf numFmtId="165" fontId="0" fillId="0" borderId="5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165" fontId="2" fillId="0" borderId="5" xfId="1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5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166" fontId="0" fillId="0" borderId="5" xfId="0" applyNumberFormat="1" applyFill="1" applyBorder="1" applyAlignment="1" applyProtection="1">
      <alignment vertical="top"/>
    </xf>
    <xf numFmtId="0" fontId="2" fillId="0" borderId="14" xfId="0" applyFont="1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165" fontId="0" fillId="0" borderId="11" xfId="1" applyNumberFormat="1" applyFont="1" applyFill="1" applyBorder="1" applyProtection="1"/>
    <xf numFmtId="165" fontId="0" fillId="0" borderId="12" xfId="1" applyNumberFormat="1" applyFont="1" applyFill="1" applyBorder="1" applyProtection="1"/>
    <xf numFmtId="165" fontId="0" fillId="0" borderId="13" xfId="1" applyNumberFormat="1" applyFont="1" applyFill="1" applyBorder="1" applyProtection="1"/>
    <xf numFmtId="0" fontId="2" fillId="0" borderId="16" xfId="0" applyFont="1" applyFill="1" applyBorder="1" applyAlignment="1" applyProtection="1">
      <alignment horizontal="left" wrapText="1"/>
    </xf>
    <xf numFmtId="0" fontId="2" fillId="0" borderId="17" xfId="0" applyFont="1" applyFill="1" applyBorder="1" applyAlignment="1" applyProtection="1">
      <alignment horizontal="left" wrapText="1"/>
    </xf>
    <xf numFmtId="0" fontId="2" fillId="0" borderId="18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165" fontId="4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M12" sqref="M12"/>
    </sheetView>
  </sheetViews>
  <sheetFormatPr defaultRowHeight="14.5" x14ac:dyDescent="0.35"/>
  <cols>
    <col min="1" max="2" width="4.453125" customWidth="1"/>
    <col min="4" max="4" width="25.1796875" customWidth="1"/>
    <col min="6" max="6" width="12.26953125" customWidth="1"/>
    <col min="7" max="8" width="17.26953125" customWidth="1"/>
  </cols>
  <sheetData>
    <row r="1" spans="1:15" ht="20.5" x14ac:dyDescent="0.35">
      <c r="A1" s="38" t="s">
        <v>23</v>
      </c>
      <c r="B1" s="38"/>
      <c r="C1" s="38"/>
      <c r="D1" s="38"/>
      <c r="E1" s="38"/>
      <c r="F1" s="38"/>
      <c r="G1" s="38"/>
      <c r="H1" s="38"/>
      <c r="I1" s="4"/>
      <c r="J1" s="4"/>
      <c r="K1" s="4"/>
      <c r="L1" s="4"/>
      <c r="M1" s="4"/>
      <c r="N1" s="4"/>
      <c r="O1" s="4"/>
    </row>
    <row r="2" spans="1:15" s="5" customFormat="1" ht="17.25" customHeight="1" x14ac:dyDescent="0.35">
      <c r="A2" s="32" t="s">
        <v>0</v>
      </c>
      <c r="B2" s="33"/>
      <c r="C2" s="33"/>
      <c r="D2" s="34"/>
      <c r="E2" s="1" t="s">
        <v>1</v>
      </c>
      <c r="F2" s="3" t="s">
        <v>24</v>
      </c>
      <c r="G2" s="2" t="s">
        <v>2</v>
      </c>
      <c r="H2" s="2" t="s">
        <v>3</v>
      </c>
      <c r="I2" s="4"/>
      <c r="J2" s="4"/>
      <c r="K2" s="4"/>
      <c r="L2" s="4"/>
      <c r="M2" s="4"/>
      <c r="N2" s="4"/>
      <c r="O2" s="4"/>
    </row>
    <row r="3" spans="1:15" ht="17.25" customHeight="1" x14ac:dyDescent="0.35">
      <c r="A3" s="27" t="s">
        <v>4</v>
      </c>
      <c r="B3" s="28"/>
      <c r="C3" s="28"/>
      <c r="D3" s="29"/>
      <c r="E3" s="9"/>
      <c r="F3" s="10"/>
      <c r="G3" s="11"/>
      <c r="H3" s="12"/>
      <c r="J3" s="4"/>
      <c r="K3" s="4"/>
      <c r="L3" s="4"/>
      <c r="M3" s="4"/>
      <c r="N3" s="4"/>
      <c r="O3" s="4"/>
    </row>
    <row r="4" spans="1:15" ht="14.65" customHeight="1" x14ac:dyDescent="0.35">
      <c r="A4" s="21"/>
      <c r="B4" s="30" t="s">
        <v>22</v>
      </c>
      <c r="C4" s="30"/>
      <c r="D4" s="31"/>
      <c r="E4" s="9"/>
      <c r="F4" s="13"/>
      <c r="G4" s="20"/>
      <c r="H4" s="12"/>
      <c r="J4" s="4"/>
      <c r="K4" s="4"/>
      <c r="L4" s="4"/>
      <c r="M4" s="4"/>
      <c r="N4" s="4"/>
      <c r="O4" s="4"/>
    </row>
    <row r="5" spans="1:15" x14ac:dyDescent="0.35">
      <c r="A5" s="22"/>
      <c r="B5" s="7"/>
      <c r="C5" s="7" t="s">
        <v>5</v>
      </c>
      <c r="D5" s="8"/>
      <c r="E5" s="9" t="s">
        <v>6</v>
      </c>
      <c r="F5" s="24">
        <f>921000/1000</f>
        <v>921</v>
      </c>
      <c r="G5" s="35" t="s">
        <v>21</v>
      </c>
      <c r="H5" s="12"/>
      <c r="I5">
        <f>71747+849253</f>
        <v>921000</v>
      </c>
      <c r="J5" s="4"/>
      <c r="K5" s="4"/>
      <c r="L5" s="4"/>
      <c r="M5" s="4"/>
      <c r="N5" s="4"/>
      <c r="O5" s="4"/>
    </row>
    <row r="6" spans="1:15" x14ac:dyDescent="0.35">
      <c r="A6" s="22"/>
      <c r="B6" s="7"/>
      <c r="C6" s="7" t="s">
        <v>7</v>
      </c>
      <c r="D6" s="8"/>
      <c r="E6" s="9" t="s">
        <v>6</v>
      </c>
      <c r="F6" s="25">
        <f>47204/1000</f>
        <v>47.204000000000001</v>
      </c>
      <c r="G6" s="36"/>
      <c r="H6" s="12"/>
      <c r="I6">
        <f>11110+36094</f>
        <v>47204</v>
      </c>
      <c r="J6" s="4"/>
      <c r="K6" s="4"/>
      <c r="L6" s="4"/>
      <c r="M6" s="4"/>
      <c r="N6" s="4"/>
      <c r="O6" s="4"/>
    </row>
    <row r="7" spans="1:15" x14ac:dyDescent="0.35">
      <c r="A7" s="22"/>
      <c r="B7" s="7"/>
      <c r="C7" s="7" t="s">
        <v>8</v>
      </c>
      <c r="D7" s="8"/>
      <c r="E7" s="9" t="s">
        <v>6</v>
      </c>
      <c r="F7" s="25">
        <f>1632306/1000</f>
        <v>1632.306</v>
      </c>
      <c r="G7" s="36"/>
      <c r="H7" s="12"/>
      <c r="I7">
        <f>1627820+4486</f>
        <v>1632306</v>
      </c>
      <c r="J7" s="4"/>
      <c r="K7" s="4"/>
      <c r="L7" s="4"/>
      <c r="M7" s="4"/>
      <c r="N7" s="4"/>
      <c r="O7" s="4"/>
    </row>
    <row r="8" spans="1:15" x14ac:dyDescent="0.35">
      <c r="A8" s="22"/>
      <c r="B8" s="7"/>
      <c r="C8" s="7" t="s">
        <v>9</v>
      </c>
      <c r="D8" s="8"/>
      <c r="E8" s="9" t="s">
        <v>6</v>
      </c>
      <c r="F8" s="26">
        <f>70954/1000</f>
        <v>70.953999999999994</v>
      </c>
      <c r="G8" s="37"/>
      <c r="H8" s="12"/>
      <c r="I8">
        <f>67367+3587</f>
        <v>70954</v>
      </c>
      <c r="J8" s="4"/>
      <c r="K8" s="4"/>
      <c r="L8" s="4"/>
      <c r="M8" s="4"/>
      <c r="N8" s="4"/>
      <c r="O8" s="4"/>
    </row>
    <row r="9" spans="1:15" x14ac:dyDescent="0.35">
      <c r="A9" s="22"/>
      <c r="B9" s="7"/>
      <c r="C9" s="7" t="s">
        <v>10</v>
      </c>
      <c r="D9" s="8"/>
      <c r="E9" s="9" t="s">
        <v>6</v>
      </c>
      <c r="F9" s="6">
        <f>46100/1000</f>
        <v>46.1</v>
      </c>
      <c r="G9" s="11"/>
      <c r="H9" s="12"/>
      <c r="I9">
        <f>43685+2415</f>
        <v>46100</v>
      </c>
      <c r="J9" s="4"/>
      <c r="K9" s="4"/>
      <c r="L9" s="4"/>
      <c r="M9" s="4"/>
      <c r="N9" s="4"/>
      <c r="O9" s="4"/>
    </row>
    <row r="10" spans="1:15" x14ac:dyDescent="0.35">
      <c r="A10" s="22"/>
      <c r="B10" s="7"/>
      <c r="C10" s="7" t="s">
        <v>11</v>
      </c>
      <c r="D10" s="8"/>
      <c r="E10" s="9" t="s">
        <v>6</v>
      </c>
      <c r="F10" s="6">
        <f>51500/1000</f>
        <v>51.5</v>
      </c>
      <c r="G10" s="11"/>
      <c r="H10" s="12"/>
      <c r="I10">
        <f>50335+1165</f>
        <v>51500</v>
      </c>
      <c r="J10" s="4"/>
      <c r="K10" s="4"/>
      <c r="L10" s="4"/>
      <c r="M10" s="4"/>
      <c r="N10" s="4"/>
      <c r="O10" s="4"/>
    </row>
    <row r="11" spans="1:15" x14ac:dyDescent="0.35">
      <c r="A11" s="22"/>
      <c r="B11" s="7"/>
      <c r="C11" s="7" t="s">
        <v>12</v>
      </c>
      <c r="D11" s="8"/>
      <c r="E11" s="9" t="s">
        <v>6</v>
      </c>
      <c r="F11" s="6">
        <f>70543/1000</f>
        <v>70.543000000000006</v>
      </c>
      <c r="G11" s="11"/>
      <c r="H11" s="12"/>
      <c r="I11">
        <f>60019+10524</f>
        <v>70543</v>
      </c>
      <c r="J11" s="4"/>
      <c r="K11" s="4"/>
      <c r="L11" s="4"/>
      <c r="M11" s="4"/>
      <c r="N11" s="4"/>
      <c r="O11" s="4"/>
    </row>
    <row r="12" spans="1:15" x14ac:dyDescent="0.35">
      <c r="A12" s="22"/>
      <c r="B12" s="7"/>
      <c r="C12" s="7" t="s">
        <v>13</v>
      </c>
      <c r="D12" s="8"/>
      <c r="E12" s="9" t="s">
        <v>6</v>
      </c>
      <c r="F12" s="6">
        <f>170868/1000</f>
        <v>170.86799999999999</v>
      </c>
      <c r="G12" s="11"/>
      <c r="H12" s="12"/>
      <c r="I12">
        <f>164369+6499</f>
        <v>170868</v>
      </c>
      <c r="J12" s="4"/>
      <c r="K12" s="4"/>
      <c r="L12" s="4"/>
      <c r="M12" s="4"/>
      <c r="N12" s="4"/>
      <c r="O12" s="4"/>
    </row>
    <row r="13" spans="1:15" x14ac:dyDescent="0.35">
      <c r="A13" s="22"/>
      <c r="B13" s="7"/>
      <c r="C13" s="7" t="s">
        <v>14</v>
      </c>
      <c r="D13" s="8"/>
      <c r="E13" s="9" t="s">
        <v>6</v>
      </c>
      <c r="F13" s="6">
        <f>133299/1000</f>
        <v>133.29900000000001</v>
      </c>
      <c r="G13" s="11"/>
      <c r="H13" s="12"/>
      <c r="I13">
        <f>121549+11750</f>
        <v>133299</v>
      </c>
      <c r="J13" s="4"/>
      <c r="K13" s="4"/>
      <c r="L13" s="4"/>
      <c r="M13" s="4"/>
      <c r="N13" s="4"/>
      <c r="O13" s="4"/>
    </row>
    <row r="14" spans="1:15" x14ac:dyDescent="0.35">
      <c r="A14" s="22"/>
      <c r="B14" s="7"/>
      <c r="C14" s="7" t="s">
        <v>15</v>
      </c>
      <c r="D14" s="8"/>
      <c r="E14" s="9" t="s">
        <v>6</v>
      </c>
      <c r="F14" s="6">
        <f>100975/1000</f>
        <v>100.97499999999999</v>
      </c>
      <c r="G14" s="11"/>
      <c r="H14" s="12"/>
      <c r="I14">
        <f>97000+3975</f>
        <v>100975</v>
      </c>
      <c r="J14" s="4"/>
      <c r="K14" s="4"/>
      <c r="L14" s="4"/>
      <c r="M14" s="4"/>
      <c r="N14" s="4"/>
      <c r="O14" s="4"/>
    </row>
    <row r="15" spans="1:15" x14ac:dyDescent="0.35">
      <c r="A15" s="22"/>
      <c r="B15" s="7"/>
      <c r="C15" s="7" t="s">
        <v>16</v>
      </c>
      <c r="D15" s="8"/>
      <c r="E15" s="9" t="s">
        <v>6</v>
      </c>
      <c r="F15" s="6">
        <f>95220/1000</f>
        <v>95.22</v>
      </c>
      <c r="G15" s="11"/>
      <c r="H15" s="12"/>
      <c r="I15">
        <f>86728+8492</f>
        <v>95220</v>
      </c>
      <c r="J15" s="4"/>
      <c r="K15" s="4"/>
      <c r="L15" s="4"/>
      <c r="M15" s="4"/>
      <c r="N15" s="4"/>
      <c r="O15" s="4"/>
    </row>
    <row r="16" spans="1:15" x14ac:dyDescent="0.35">
      <c r="A16" s="22"/>
      <c r="B16" s="7"/>
      <c r="C16" s="7" t="s">
        <v>17</v>
      </c>
      <c r="D16" s="8"/>
      <c r="E16" s="9" t="s">
        <v>6</v>
      </c>
      <c r="F16" s="6">
        <f>72289/1000</f>
        <v>72.289000000000001</v>
      </c>
      <c r="G16" s="11"/>
      <c r="H16" s="12"/>
      <c r="I16">
        <f>66708+5581</f>
        <v>72289</v>
      </c>
      <c r="J16" s="4"/>
      <c r="K16" s="4"/>
      <c r="L16" s="4"/>
      <c r="M16" s="4"/>
      <c r="N16" s="4"/>
      <c r="O16" s="4"/>
    </row>
    <row r="17" spans="1:15" x14ac:dyDescent="0.35">
      <c r="A17" s="22"/>
      <c r="B17" s="7"/>
      <c r="C17" s="7" t="s">
        <v>18</v>
      </c>
      <c r="D17" s="8"/>
      <c r="E17" s="9" t="s">
        <v>6</v>
      </c>
      <c r="F17" s="6">
        <f>17609/1000</f>
        <v>17.609000000000002</v>
      </c>
      <c r="G17" s="11"/>
      <c r="H17" s="12"/>
      <c r="I17">
        <f>15653+1956</f>
        <v>17609</v>
      </c>
      <c r="J17" s="4"/>
      <c r="K17" s="4"/>
      <c r="L17" s="4"/>
      <c r="M17" s="4"/>
      <c r="N17" s="4"/>
      <c r="O17" s="4"/>
    </row>
    <row r="18" spans="1:15" x14ac:dyDescent="0.35">
      <c r="A18" s="22"/>
      <c r="B18" s="7"/>
      <c r="C18" s="7" t="s">
        <v>19</v>
      </c>
      <c r="D18" s="8"/>
      <c r="E18" s="9" t="s">
        <v>6</v>
      </c>
      <c r="F18" s="6">
        <f>209657/1000</f>
        <v>209.65700000000001</v>
      </c>
      <c r="G18" s="11"/>
      <c r="H18" s="12"/>
      <c r="I18">
        <f>183940+25717</f>
        <v>209657</v>
      </c>
      <c r="J18" s="4"/>
      <c r="K18" s="4"/>
      <c r="L18" s="4"/>
      <c r="M18" s="4"/>
      <c r="N18" s="4"/>
      <c r="O18" s="4"/>
    </row>
    <row r="19" spans="1:15" x14ac:dyDescent="0.35">
      <c r="A19" s="23"/>
      <c r="B19" s="14"/>
      <c r="C19" s="14" t="s">
        <v>20</v>
      </c>
      <c r="D19" s="15"/>
      <c r="E19" s="16" t="s">
        <v>6</v>
      </c>
      <c r="F19" s="17">
        <f>37408/1000</f>
        <v>37.408000000000001</v>
      </c>
      <c r="G19" s="18"/>
      <c r="H19" s="19"/>
      <c r="I19">
        <f>35556+1852</f>
        <v>37408</v>
      </c>
      <c r="J19" s="4"/>
      <c r="K19" s="4"/>
      <c r="L19" s="4"/>
      <c r="M19" s="4"/>
      <c r="N19" s="4"/>
      <c r="O19" s="4"/>
    </row>
    <row r="20" spans="1:15" x14ac:dyDescent="0.35">
      <c r="F20" s="39">
        <f>SUM(F5:F19)</f>
        <v>3676.9320000000002</v>
      </c>
      <c r="J20" s="4"/>
      <c r="K20" s="4"/>
      <c r="L20" s="4"/>
      <c r="M20" s="4"/>
      <c r="N20" s="4"/>
      <c r="O20" s="4"/>
    </row>
    <row r="21" spans="1:15" x14ac:dyDescent="0.35">
      <c r="J21" s="4"/>
      <c r="K21" s="4"/>
      <c r="L21" s="4"/>
      <c r="M21" s="4"/>
      <c r="N21" s="4"/>
      <c r="O21" s="4"/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2022-02-24T05:40:59Z</cp:lastPrinted>
  <dcterms:created xsi:type="dcterms:W3CDTF">2021-02-15T09:02:39Z</dcterms:created>
  <dcterms:modified xsi:type="dcterms:W3CDTF">2022-02-24T05:41:53Z</dcterms:modified>
</cp:coreProperties>
</file>