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as Perkebunan dan Peternakan\"/>
    </mc:Choice>
  </mc:AlternateContent>
  <xr:revisionPtr revIDLastSave="0" documentId="13_ncr:1_{8E66D609-8C12-4F65-9F21-7BEC2AFBF08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2" i="1"/>
  <c r="G8" i="1"/>
  <c r="G11" i="1"/>
  <c r="G13" i="1"/>
  <c r="G15" i="1"/>
  <c r="G17" i="1"/>
  <c r="G16" i="1"/>
  <c r="G14" i="1"/>
  <c r="G10" i="1"/>
  <c r="G9" i="1"/>
  <c r="G7" i="1"/>
  <c r="G6" i="1"/>
  <c r="G19" i="1" l="1"/>
  <c r="G18" i="1"/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 l="1"/>
  <c r="G5" i="1"/>
</calcChain>
</file>

<file path=xl/sharedStrings.xml><?xml version="1.0" encoding="utf-8"?>
<sst xmlns="http://schemas.openxmlformats.org/spreadsheetml/2006/main" count="46" uniqueCount="31">
  <si>
    <t>URAIAN</t>
  </si>
  <si>
    <t>SATUAN</t>
  </si>
  <si>
    <t>SUMBER DATA</t>
  </si>
  <si>
    <t>KETERANGAN</t>
  </si>
  <si>
    <t>3. Jumlah Populasi Hewan Ternak Unggas**</t>
  </si>
  <si>
    <t>IV. Peternakan dan Kesehatan Hewan*</t>
  </si>
  <si>
    <t>Usaha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</si>
  <si>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</si>
  <si>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</si>
  <si>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</si>
  <si>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</si>
  <si>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</si>
  <si>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</si>
  <si>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</si>
  <si>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</si>
  <si>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</si>
  <si>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</si>
  <si>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</si>
  <si>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</si>
  <si>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</si>
  <si>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</si>
  <si>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</si>
  <si>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</si>
  <si>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</si>
  <si>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</si>
  <si>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</si>
  <si>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Keterangan</t>
  </si>
  <si>
    <t>:</t>
  </si>
  <si>
    <t>1. Jumlah Populasi Ternak Ayam Buras (Ayam kampung)**</t>
  </si>
  <si>
    <t>Populasi Ayam Jantan + Populasi Ayam Betina</t>
  </si>
  <si>
    <t>Jumlah Populasi Ternak Ayam Buras ( ayam Kampung)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</si>
</sst>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41" fontId="0" fillId="0" borderId="6" xfId="1" applyFont="1" applyFill="1" applyBorder="1" applyProtection="1"/>
    <xf numFmtId="41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41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41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J1"/>
    </sheetView>
  </sheetViews>
  <sheetFormatPr defaultRowHeight="14.4" x14ac:dyDescent="0.3"/>
  <cols>
    <col min="1" max="3" width="3.44140625" customWidth="1"/>
    <col min="4" max="4" width="1.88671875" customWidth="1"/>
    <col min="5" max="5" width="45.77734375" customWidth="1"/>
    <col min="6" max="6" width="13.5546875" customWidth="1"/>
    <col min="7" max="8" width="13.21875" customWidth="1"/>
    <col min="9" max="9" width="18.21875" customWidth="1"/>
    <col min="10" max="10" width="15.77734375" customWidth="1"/>
  </cols>
  <sheetData>
    <row r="1" spans="1:10" ht="21" x14ac:dyDescent="0.3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3">
      <c r="A2" s="28" t="s">
        <v>0</v>
      </c>
      <c r="B2" s="28"/>
      <c r="C2" s="28"/>
      <c r="D2" s="28"/>
      <c r="E2" s="28"/>
      <c r="F2" s="1" t="s">
        <v>1</v>
      </c>
      <c r="G2" s="3">
        <v>2019</v>
      </c>
      <c r="H2" s="3">
        <v>2020</v>
      </c>
      <c r="I2" s="2" t="s">
        <v>2</v>
      </c>
      <c r="J2" s="2" t="s">
        <v>3</v>
      </c>
    </row>
    <row r="3" spans="1:10" ht="15" customHeight="1" x14ac:dyDescent="0.3">
      <c r="A3" s="22" t="s">
        <v>5</v>
      </c>
      <c r="B3" s="23"/>
      <c r="C3" s="23"/>
      <c r="D3" s="23"/>
      <c r="E3" s="24"/>
      <c r="F3" s="4" t="s">
        <v>6</v>
      </c>
      <c r="G3" s="5">
        <v>0</v>
      </c>
      <c r="H3" s="5"/>
      <c r="I3" s="25"/>
      <c r="J3" s="26"/>
    </row>
    <row r="4" spans="1:10" ht="15" customHeight="1" x14ac:dyDescent="0.3">
      <c r="A4" s="7"/>
      <c r="B4" s="29" t="s">
        <v>4</v>
      </c>
      <c r="C4" s="29"/>
      <c r="D4" s="29"/>
      <c r="E4" s="30"/>
      <c r="F4" s="10"/>
      <c r="G4" s="6"/>
      <c r="H4" s="6"/>
      <c r="I4" s="11"/>
      <c r="J4" s="12"/>
    </row>
    <row r="5" spans="1:10" x14ac:dyDescent="0.3">
      <c r="A5" s="7"/>
      <c r="B5" s="8"/>
      <c r="C5" s="29" t="s">
        <v>28</v>
      </c>
      <c r="D5" s="29"/>
      <c r="E5" s="30"/>
      <c r="F5" s="13" t="s">
        <v>7</v>
      </c>
      <c r="G5" s="14">
        <f t="shared" ref="G5:H5" si="0">SUM(G6:G20)</f>
        <v>342891</v>
      </c>
      <c r="H5" s="14">
        <f t="shared" si="0"/>
        <v>367335</v>
      </c>
      <c r="I5" s="11"/>
      <c r="J5" s="12"/>
    </row>
    <row r="6" spans="1:10" x14ac:dyDescent="0.3">
      <c r="A6" s="7"/>
      <c r="B6" s="8"/>
      <c r="C6" s="8"/>
      <c r="D6" s="8" t="s">
        <v>8</v>
      </c>
      <c r="E6" s="9"/>
      <c r="F6" s="10" t="s">
        <v>7</v>
      </c>
      <c r="G6" s="6">
        <f>20955+37555</f>
        <v>58510</v>
      </c>
      <c r="H6" s="6">
        <f>21031+38680</f>
        <v>59711</v>
      </c>
      <c r="I6" s="27" t="s">
        <v>23</v>
      </c>
      <c r="J6" s="12"/>
    </row>
    <row r="7" spans="1:10" x14ac:dyDescent="0.3">
      <c r="A7" s="7"/>
      <c r="B7" s="8"/>
      <c r="C7" s="8"/>
      <c r="D7" s="8" t="s">
        <v>9</v>
      </c>
      <c r="E7" s="9"/>
      <c r="F7" s="10" t="s">
        <v>7</v>
      </c>
      <c r="G7" s="6">
        <f>3435+5365</f>
        <v>8800</v>
      </c>
      <c r="H7" s="6">
        <f>3574+5978</f>
        <v>9552</v>
      </c>
      <c r="I7" s="11" t="s">
        <v>24</v>
      </c>
      <c r="J7" s="12"/>
    </row>
    <row r="8" spans="1:10" x14ac:dyDescent="0.3">
      <c r="A8" s="7"/>
      <c r="B8" s="8"/>
      <c r="C8" s="8"/>
      <c r="D8" s="8" t="s">
        <v>10</v>
      </c>
      <c r="E8" s="9"/>
      <c r="F8" s="10" t="s">
        <v>7</v>
      </c>
      <c r="G8" s="6">
        <f>1472+2585</f>
        <v>4057</v>
      </c>
      <c r="H8" s="6">
        <f>1469+25591</f>
        <v>27060</v>
      </c>
      <c r="I8" s="11" t="s">
        <v>25</v>
      </c>
      <c r="J8" s="12"/>
    </row>
    <row r="9" spans="1:10" x14ac:dyDescent="0.3">
      <c r="A9" s="7"/>
      <c r="B9" s="8"/>
      <c r="C9" s="8"/>
      <c r="D9" s="8" t="s">
        <v>11</v>
      </c>
      <c r="E9" s="9"/>
      <c r="F9" s="10" t="s">
        <v>7</v>
      </c>
      <c r="G9" s="6">
        <f>4055+8971</f>
        <v>13026</v>
      </c>
      <c r="H9" s="6">
        <f>4358+9972</f>
        <v>14330</v>
      </c>
      <c r="I9" s="11"/>
      <c r="J9" s="12"/>
    </row>
    <row r="10" spans="1:10" x14ac:dyDescent="0.3">
      <c r="A10" s="7"/>
      <c r="B10" s="8"/>
      <c r="C10" s="8"/>
      <c r="D10" s="8" t="s">
        <v>12</v>
      </c>
      <c r="E10" s="9"/>
      <c r="F10" s="10" t="s">
        <v>7</v>
      </c>
      <c r="G10" s="6">
        <f>8372+9875</f>
        <v>18247</v>
      </c>
      <c r="H10" s="6">
        <f>8677+9986</f>
        <v>18663</v>
      </c>
      <c r="I10" s="11"/>
      <c r="J10" s="12"/>
    </row>
    <row r="11" spans="1:10" x14ac:dyDescent="0.3">
      <c r="A11" s="7"/>
      <c r="B11" s="8"/>
      <c r="C11" s="8"/>
      <c r="D11" s="8" t="s">
        <v>13</v>
      </c>
      <c r="E11" s="9"/>
      <c r="F11" s="10" t="s">
        <v>7</v>
      </c>
      <c r="G11" s="6">
        <f>3092+2152</f>
        <v>5244</v>
      </c>
      <c r="H11" s="6">
        <f>3110+2116</f>
        <v>5226</v>
      </c>
      <c r="I11" s="11"/>
      <c r="J11" s="12"/>
    </row>
    <row r="12" spans="1:10" x14ac:dyDescent="0.3">
      <c r="A12" s="7"/>
      <c r="B12" s="8"/>
      <c r="C12" s="8"/>
      <c r="D12" s="8" t="s">
        <v>14</v>
      </c>
      <c r="E12" s="9"/>
      <c r="F12" s="10" t="s">
        <v>7</v>
      </c>
      <c r="G12" s="6">
        <f>2165+10155</f>
        <v>12320</v>
      </c>
      <c r="H12" s="6">
        <f>2269+10147</f>
        <v>12416</v>
      </c>
      <c r="I12" s="11"/>
      <c r="J12" s="12"/>
    </row>
    <row r="13" spans="1:10" x14ac:dyDescent="0.3">
      <c r="A13" s="7"/>
      <c r="B13" s="8"/>
      <c r="C13" s="8"/>
      <c r="D13" s="8" t="s">
        <v>15</v>
      </c>
      <c r="E13" s="9"/>
      <c r="F13" s="10" t="s">
        <v>7</v>
      </c>
      <c r="G13" s="6">
        <f>11945+13289</f>
        <v>25234</v>
      </c>
      <c r="H13" s="6">
        <f>12126+13296</f>
        <v>25422</v>
      </c>
      <c r="I13" s="11"/>
      <c r="J13" s="12"/>
    </row>
    <row r="14" spans="1:10" x14ac:dyDescent="0.3">
      <c r="A14" s="7"/>
      <c r="B14" s="8"/>
      <c r="C14" s="8"/>
      <c r="D14" s="8" t="s">
        <v>16</v>
      </c>
      <c r="E14" s="9"/>
      <c r="F14" s="10" t="s">
        <v>7</v>
      </c>
      <c r="G14" s="6">
        <f>12745+9652</f>
        <v>22397</v>
      </c>
      <c r="H14" s="6">
        <f>12832+9677</f>
        <v>22509</v>
      </c>
      <c r="I14" s="11"/>
      <c r="J14" s="12"/>
    </row>
    <row r="15" spans="1:10" x14ac:dyDescent="0.3">
      <c r="A15" s="7"/>
      <c r="B15" s="8"/>
      <c r="C15" s="8"/>
      <c r="D15" s="8" t="s">
        <v>17</v>
      </c>
      <c r="E15" s="9"/>
      <c r="F15" s="10" t="s">
        <v>7</v>
      </c>
      <c r="G15" s="6">
        <f>32555+14875</f>
        <v>47430</v>
      </c>
      <c r="H15" s="6">
        <f>32536+14869</f>
        <v>47405</v>
      </c>
      <c r="I15" s="11"/>
      <c r="J15" s="12"/>
    </row>
    <row r="16" spans="1:10" x14ac:dyDescent="0.3">
      <c r="A16" s="7"/>
      <c r="B16" s="8"/>
      <c r="C16" s="8"/>
      <c r="D16" s="8" t="s">
        <v>18</v>
      </c>
      <c r="E16" s="9"/>
      <c r="F16" s="10" t="s">
        <v>7</v>
      </c>
      <c r="G16" s="6">
        <f>23565+9282</f>
        <v>32847</v>
      </c>
      <c r="H16" s="6">
        <f>23573+8530</f>
        <v>32103</v>
      </c>
      <c r="I16" s="11"/>
      <c r="J16" s="12"/>
    </row>
    <row r="17" spans="1:10" x14ac:dyDescent="0.3">
      <c r="A17" s="7"/>
      <c r="B17" s="8"/>
      <c r="C17" s="8"/>
      <c r="D17" s="8" t="s">
        <v>19</v>
      </c>
      <c r="E17" s="9"/>
      <c r="F17" s="10" t="s">
        <v>7</v>
      </c>
      <c r="G17" s="6">
        <f>22665+10567</f>
        <v>33232</v>
      </c>
      <c r="H17" s="6">
        <f>22764+10639</f>
        <v>33403</v>
      </c>
      <c r="I17" s="11"/>
      <c r="J17" s="12"/>
    </row>
    <row r="18" spans="1:10" x14ac:dyDescent="0.3">
      <c r="A18" s="7"/>
      <c r="B18" s="8"/>
      <c r="C18" s="8"/>
      <c r="D18" s="8" t="s">
        <v>20</v>
      </c>
      <c r="E18" s="9"/>
      <c r="F18" s="10" t="s">
        <v>7</v>
      </c>
      <c r="G18" s="6">
        <f>11982+5365</f>
        <v>17347</v>
      </c>
      <c r="H18" s="6">
        <f>11964+5328</f>
        <v>17292</v>
      </c>
      <c r="I18" s="11"/>
      <c r="J18" s="12"/>
    </row>
    <row r="19" spans="1:10" x14ac:dyDescent="0.3">
      <c r="A19" s="7"/>
      <c r="B19" s="8"/>
      <c r="C19" s="8"/>
      <c r="D19" s="8" t="s">
        <v>21</v>
      </c>
      <c r="E19" s="9"/>
      <c r="F19" s="10" t="s">
        <v>7</v>
      </c>
      <c r="G19" s="6">
        <f>12465+25445</f>
        <v>37910</v>
      </c>
      <c r="H19" s="6">
        <f>12491+24441</f>
        <v>36932</v>
      </c>
      <c r="I19" s="11"/>
      <c r="J19" s="12"/>
    </row>
    <row r="20" spans="1:10" x14ac:dyDescent="0.3">
      <c r="A20" s="15"/>
      <c r="B20" s="16"/>
      <c r="C20" s="16"/>
      <c r="D20" s="16" t="s">
        <v>22</v>
      </c>
      <c r="E20" s="17"/>
      <c r="F20" s="18" t="s">
        <v>7</v>
      </c>
      <c r="G20" s="19">
        <f>2645+3645</f>
        <v>6290</v>
      </c>
      <c r="H20" s="19">
        <f>2659+2652</f>
        <v>5311</v>
      </c>
      <c r="I20" s="20"/>
      <c r="J20" s="21"/>
    </row>
    <row r="22" spans="1:10" x14ac:dyDescent="0.3">
      <c r="A22" s="31" t="s">
        <v>26</v>
      </c>
      <c r="B22" s="31"/>
      <c r="C22" s="31"/>
      <c r="D22" t="s">
        <v>27</v>
      </c>
      <c r="E22" t="s">
        <v>29</v>
      </c>
    </row>
  </sheetData>
  <mergeCells count="5">
    <mergeCell ref="A2:E2"/>
    <mergeCell ref="B4:E4"/>
    <mergeCell ref="C5:E5"/>
    <mergeCell ref="A22:C22"/>
    <mergeCell ref="A1:J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2021-03-31T07:13:03Z</cp:lastPrinted>
  <dcterms:created xsi:type="dcterms:W3CDTF">2021-02-15T07:50:14Z</dcterms:created>
  <dcterms:modified xsi:type="dcterms:W3CDTF">2021-05-17T07:45:27Z</dcterms:modified>
</cp:coreProperties>
</file>