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0AE92132-8CEC-4F43-B4AC-5D8A1B6454A2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G19" i="1" s="1"/>
  <c r="L17" i="1"/>
  <c r="G18" i="1" s="1"/>
  <c r="L16" i="1"/>
  <c r="G17" i="1" s="1"/>
  <c r="L15" i="1"/>
  <c r="G16" i="1" s="1"/>
  <c r="L14" i="1"/>
  <c r="G15" i="1" s="1"/>
  <c r="L13" i="1"/>
  <c r="G14" i="1" s="1"/>
  <c r="L12" i="1"/>
  <c r="G13" i="1" s="1"/>
  <c r="L11" i="1"/>
  <c r="G12" i="1" s="1"/>
  <c r="L10" i="1"/>
  <c r="G11" i="1" s="1"/>
  <c r="L9" i="1"/>
  <c r="G10" i="1" s="1"/>
  <c r="L8" i="1"/>
  <c r="G9" i="1" s="1"/>
  <c r="L7" i="1"/>
  <c r="G8" i="1" s="1"/>
  <c r="L6" i="1"/>
  <c r="G7" i="1" s="1"/>
  <c r="L5" i="1"/>
  <c r="G6" i="1" s="1"/>
  <c r="L4" i="1"/>
  <c r="G5" i="1" s="1"/>
  <c r="J3" i="1"/>
  <c r="G4" i="1" l="1"/>
  <c r="L3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 l="1"/>
</calcChain>
</file>

<file path=xl/sharedStrings.xml><?xml version="1.0" encoding="utf-8"?>
<sst xmlns="http://schemas.openxmlformats.org/spreadsheetml/2006/main" count="45" uniqueCount="30">
  <si>
    <t>URAIAN</t>
  </si>
  <si>
    <t>SATUAN</t>
  </si>
  <si>
    <t>SUMBER DATA</t>
  </si>
  <si>
    <t>KETERANGAN</t>
  </si>
  <si>
    <t>Kesehatan Masyarakat*</t>
  </si>
  <si>
    <t>4. Jumlah Penderita Penyakit Lainnya**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</si>
  <si>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</si>
  <si>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</si>
  <si>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</si>
  <si>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</si>
  <si>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</si>
  <si>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</si>
  <si>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</si>
  <si>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</si>
  <si>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</si>
  <si>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</si>
  <si>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</si>
  <si>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</si>
  <si>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</si>
  <si>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</si>
  <si>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</si>
  <si>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</si>
  <si>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HEPATITIS</t>
  </si>
  <si>
    <t>HIPERTENSI</t>
  </si>
  <si>
    <t>Profil Kes</t>
  </si>
  <si>
    <t>ini adalahdata</t>
  </si>
  <si>
    <t>penyakit</t>
  </si>
  <si>
    <t>hepatitis</t>
  </si>
  <si>
    <t>hipertensi</t>
  </si>
  <si>
    <t>Jumlah Penderita Penyakit Lainnya Kabupaten Sanggau Tahun 2020 Penyakit Tidak Menular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</si>
</sst>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top" wrapText="1"/>
    </xf>
    <xf numFmtId="0" fontId="4" fillId="0" borderId="0" xfId="0" applyFont="1"/>
    <xf numFmtId="0" fontId="0" fillId="0" borderId="5" xfId="0" applyBorder="1" applyAlignment="1">
      <alignment horizontal="center"/>
    </xf>
    <xf numFmtId="0" fontId="3" fillId="0" borderId="0" xfId="0" applyFont="1" applyFill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3" fillId="0" borderId="7" xfId="0" applyFont="1" applyFill="1" applyBorder="1" applyProtection="1"/>
    <xf numFmtId="0" fontId="3" fillId="0" borderId="8" xfId="0" applyFont="1" applyFill="1" applyBorder="1" applyProtection="1"/>
    <xf numFmtId="0" fontId="3" fillId="0" borderId="6" xfId="0" applyFont="1" applyFill="1" applyBorder="1" applyProtection="1"/>
    <xf numFmtId="37" fontId="0" fillId="2" borderId="6" xfId="0" applyNumberForma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Protection="1"/>
    <xf numFmtId="0" fontId="3" fillId="0" borderId="10" xfId="0" applyFont="1" applyFill="1" applyBorder="1" applyProtection="1"/>
    <xf numFmtId="0" fontId="3" fillId="0" borderId="11" xfId="0" applyFont="1" applyFill="1" applyBorder="1" applyProtection="1"/>
    <xf numFmtId="0" fontId="2" fillId="0" borderId="7" xfId="0" applyFont="1" applyFill="1" applyBorder="1" applyProtection="1"/>
    <xf numFmtId="0" fontId="2" fillId="0" borderId="8" xfId="0" applyFont="1" applyFill="1" applyBorder="1" applyProtection="1"/>
    <xf numFmtId="0" fontId="2" fillId="0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3" fillId="0" borderId="12" xfId="0" applyFont="1" applyFill="1" applyBorder="1" applyProtection="1"/>
    <xf numFmtId="0" fontId="3" fillId="0" borderId="13" xfId="0" applyFont="1" applyFill="1" applyBorder="1" applyProtection="1"/>
    <xf numFmtId="0" fontId="3" fillId="0" borderId="9" xfId="0" applyFont="1" applyFill="1" applyBorder="1" applyProtection="1"/>
    <xf numFmtId="37" fontId="0" fillId="2" borderId="9" xfId="0" applyNumberForma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37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/>
    <xf numFmtId="37" fontId="1" fillId="2" borderId="6" xfId="0" applyNumberFormat="1" applyFont="1" applyFill="1" applyBorder="1" applyAlignment="1">
      <alignment horizontal="center"/>
    </xf>
    <xf numFmtId="37" fontId="1" fillId="2" borderId="8" xfId="0" applyNumberFormat="1" applyFont="1" applyFill="1" applyBorder="1" applyAlignment="1">
      <alignment horizontal="center"/>
    </xf>
    <xf numFmtId="0" fontId="0" fillId="2" borderId="0" xfId="0" applyFont="1" applyFill="1"/>
    <xf numFmtId="0" fontId="5" fillId="2" borderId="6" xfId="0" applyFont="1" applyFill="1" applyBorder="1" applyAlignment="1" applyProtection="1">
      <alignment horizontal="center"/>
    </xf>
    <xf numFmtId="37" fontId="0" fillId="2" borderId="0" xfId="0" applyNumberFormat="1" applyFont="1" applyFill="1"/>
    <xf numFmtId="37" fontId="0" fillId="2" borderId="0" xfId="0" applyNumberFormat="1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horizontal="center" vertical="top" wrapText="1"/>
    </xf>
    <xf numFmtId="37" fontId="0" fillId="3" borderId="0" xfId="0" applyNumberFormat="1" applyFont="1" applyFill="1" applyAlignment="1">
      <alignment horizontal="center"/>
    </xf>
    <xf numFmtId="37" fontId="0" fillId="3" borderId="0" xfId="0" applyNumberFormat="1" applyFont="1" applyFill="1" applyBorder="1" applyAlignment="1" applyProtection="1">
      <alignment horizontal="center" vertical="top" wrapText="1"/>
    </xf>
    <xf numFmtId="37" fontId="6" fillId="2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7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ENCANAAN\2020\PROFIL%20UNTUK%202020\Lampiran%202019%20(%20202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ENCANAAN\2021\KOMINFO\PROFIL%202020%20(2021)\Data%20Profil%20202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 dana desa"/>
      <sheetName val="19"/>
      <sheetName val="20"/>
      <sheetName val="21 blm ad perumur"/>
      <sheetName val="22"/>
      <sheetName val="23"/>
      <sheetName val="24"/>
      <sheetName val="25"/>
      <sheetName val="26"/>
      <sheetName val="27"/>
      <sheetName val="28  KB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6"/>
      <sheetName val="55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12">
          <cell r="G12">
            <v>190</v>
          </cell>
          <cell r="I12">
            <v>48</v>
          </cell>
        </row>
        <row r="13">
          <cell r="G13">
            <v>249</v>
          </cell>
          <cell r="I13">
            <v>111</v>
          </cell>
        </row>
        <row r="14">
          <cell r="G14">
            <v>326</v>
          </cell>
          <cell r="I14">
            <v>180</v>
          </cell>
        </row>
        <row r="15">
          <cell r="G15">
            <v>963</v>
          </cell>
          <cell r="I15">
            <v>501</v>
          </cell>
        </row>
        <row r="16">
          <cell r="G16">
            <v>267</v>
          </cell>
          <cell r="I16">
            <v>154</v>
          </cell>
        </row>
        <row r="17">
          <cell r="G17">
            <v>37</v>
          </cell>
          <cell r="I17">
            <v>17</v>
          </cell>
        </row>
        <row r="18">
          <cell r="G18">
            <v>521</v>
          </cell>
        </row>
        <row r="19">
          <cell r="G19">
            <v>60</v>
          </cell>
          <cell r="I19">
            <v>24</v>
          </cell>
        </row>
        <row r="20">
          <cell r="G20">
            <v>66</v>
          </cell>
          <cell r="I20">
            <v>20</v>
          </cell>
        </row>
        <row r="21">
          <cell r="G21">
            <v>444</v>
          </cell>
          <cell r="I21">
            <v>175</v>
          </cell>
        </row>
        <row r="22">
          <cell r="G22">
            <v>44</v>
          </cell>
          <cell r="I22">
            <v>19</v>
          </cell>
        </row>
        <row r="23">
          <cell r="G23">
            <v>330</v>
          </cell>
          <cell r="I23">
            <v>161</v>
          </cell>
        </row>
        <row r="24">
          <cell r="G24">
            <v>128</v>
          </cell>
          <cell r="I24">
            <v>70</v>
          </cell>
        </row>
        <row r="25">
          <cell r="G25">
            <v>515</v>
          </cell>
          <cell r="I25">
            <v>248</v>
          </cell>
        </row>
        <row r="26">
          <cell r="G26">
            <v>628</v>
          </cell>
          <cell r="I26">
            <v>285</v>
          </cell>
        </row>
        <row r="27">
          <cell r="G27">
            <v>255</v>
          </cell>
          <cell r="I27">
            <v>160</v>
          </cell>
        </row>
        <row r="28">
          <cell r="G28">
            <v>0</v>
          </cell>
          <cell r="I28">
            <v>0</v>
          </cell>
        </row>
        <row r="29">
          <cell r="G29">
            <v>236</v>
          </cell>
          <cell r="I29">
            <v>104</v>
          </cell>
        </row>
        <row r="30">
          <cell r="G30">
            <v>187</v>
          </cell>
          <cell r="I30">
            <v>81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  KB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0 a"/>
      <sheetName val="60 b"/>
      <sheetName val="60 c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7">
          <cell r="AB17">
            <v>1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11">
          <cell r="K11">
            <v>14</v>
          </cell>
        </row>
        <row r="12">
          <cell r="K12">
            <v>0</v>
          </cell>
        </row>
        <row r="13">
          <cell r="K13">
            <v>407</v>
          </cell>
        </row>
        <row r="14">
          <cell r="K14">
            <v>1111</v>
          </cell>
        </row>
        <row r="15">
          <cell r="K15">
            <v>42</v>
          </cell>
        </row>
        <row r="16">
          <cell r="K16">
            <v>22</v>
          </cell>
        </row>
        <row r="17">
          <cell r="K17">
            <v>851</v>
          </cell>
        </row>
        <row r="18">
          <cell r="K18">
            <v>117</v>
          </cell>
        </row>
        <row r="19">
          <cell r="K19">
            <v>463</v>
          </cell>
        </row>
        <row r="20">
          <cell r="K20">
            <v>601</v>
          </cell>
        </row>
        <row r="21">
          <cell r="K21">
            <v>75</v>
          </cell>
        </row>
        <row r="22">
          <cell r="K22">
            <v>9</v>
          </cell>
        </row>
        <row r="23">
          <cell r="K23">
            <v>105</v>
          </cell>
        </row>
        <row r="24">
          <cell r="K24">
            <v>568</v>
          </cell>
        </row>
        <row r="25">
          <cell r="K25">
            <v>0</v>
          </cell>
        </row>
        <row r="26">
          <cell r="K26">
            <v>6</v>
          </cell>
        </row>
        <row r="27">
          <cell r="K27">
            <v>55</v>
          </cell>
        </row>
        <row r="28">
          <cell r="K28">
            <v>0</v>
          </cell>
        </row>
        <row r="29">
          <cell r="K29">
            <v>427</v>
          </cell>
        </row>
      </sheetData>
      <sheetData sheetId="72">
        <row r="10">
          <cell r="E10">
            <v>7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workbookViewId="0">
      <selection sqref="A1:I1"/>
    </sheetView>
  </sheetViews>
  <sheetFormatPr defaultRowHeight="14.4" x14ac:dyDescent="0.3"/>
  <cols>
    <col min="5" max="7" width="11.33203125" customWidth="1"/>
    <col min="8" max="8" width="15.33203125" style="9" customWidth="1"/>
    <col min="9" max="9" width="17.6640625" style="9" customWidth="1"/>
    <col min="10" max="10" width="11.109375" customWidth="1"/>
    <col min="11" max="11" width="16.88671875" customWidth="1"/>
    <col min="12" max="12" width="11" customWidth="1"/>
    <col min="14" max="14" width="9.109375" style="9"/>
  </cols>
  <sheetData>
    <row r="1" spans="1:16" ht="18" x14ac:dyDescent="0.3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3"/>
      <c r="K1" s="3"/>
    </row>
    <row r="2" spans="1:16" ht="15" customHeight="1" x14ac:dyDescent="0.3">
      <c r="A2" s="46" t="s">
        <v>0</v>
      </c>
      <c r="B2" s="47"/>
      <c r="C2" s="47"/>
      <c r="D2" s="47"/>
      <c r="E2" s="1" t="s">
        <v>1</v>
      </c>
      <c r="F2" s="2">
        <v>2019</v>
      </c>
      <c r="G2" s="14">
        <v>2020</v>
      </c>
      <c r="H2" s="28" t="s">
        <v>2</v>
      </c>
      <c r="I2" s="1" t="s">
        <v>3</v>
      </c>
      <c r="J2" s="5" t="s">
        <v>22</v>
      </c>
      <c r="K2" s="32"/>
      <c r="L2" t="s">
        <v>23</v>
      </c>
      <c r="N2" s="38"/>
      <c r="O2" s="38"/>
      <c r="P2" s="38"/>
    </row>
    <row r="3" spans="1:16" s="6" customFormat="1" ht="15" customHeight="1" x14ac:dyDescent="0.3">
      <c r="A3" s="17" t="s">
        <v>4</v>
      </c>
      <c r="B3" s="18"/>
      <c r="C3" s="19"/>
      <c r="D3" s="19"/>
      <c r="E3" s="17"/>
      <c r="F3" s="4"/>
      <c r="G3" s="15"/>
      <c r="H3" s="7"/>
      <c r="I3" s="16"/>
      <c r="J3" s="23">
        <f t="shared" ref="J3:L3" si="0">SUM(J4:J18)</f>
        <v>67</v>
      </c>
      <c r="K3" s="23"/>
      <c r="L3" s="23">
        <f t="shared" si="0"/>
        <v>4873</v>
      </c>
      <c r="M3" s="23"/>
      <c r="N3" s="39"/>
      <c r="O3" s="39"/>
      <c r="P3" s="39"/>
    </row>
    <row r="4" spans="1:16" x14ac:dyDescent="0.3">
      <c r="A4" s="20" t="s">
        <v>5</v>
      </c>
      <c r="B4" s="21"/>
      <c r="C4" s="21"/>
      <c r="D4" s="21"/>
      <c r="E4" s="22" t="s">
        <v>6</v>
      </c>
      <c r="F4" s="23">
        <f t="shared" ref="F4:G4" si="1">SUM(F5:F19)</f>
        <v>7804</v>
      </c>
      <c r="G4" s="23">
        <f t="shared" si="1"/>
        <v>4940</v>
      </c>
      <c r="H4" s="29"/>
      <c r="I4" s="29"/>
      <c r="J4" s="8">
        <v>12</v>
      </c>
      <c r="K4" s="8"/>
      <c r="L4" s="33">
        <f>'[2]68'!$K$14+'[2]68'!$K$15+'[2]68'!$K$16</f>
        <v>1175</v>
      </c>
      <c r="M4" s="34"/>
      <c r="N4" s="43"/>
      <c r="O4" s="40"/>
      <c r="P4" s="38"/>
    </row>
    <row r="5" spans="1:16" x14ac:dyDescent="0.3">
      <c r="A5" s="10"/>
      <c r="B5" s="11" t="s">
        <v>7</v>
      </c>
      <c r="C5" s="11"/>
      <c r="D5" s="11"/>
      <c r="E5" s="12" t="s">
        <v>6</v>
      </c>
      <c r="F5" s="36">
        <f>'[1]56'!$G$15+'[1]56'!$G$16+'[1]56'!$G$17+'[1]56'!$I$15+'[1]56'!$I$16+'[1]56'!$I$17</f>
        <v>1939</v>
      </c>
      <c r="G5" s="37">
        <f>J4+K4+L4</f>
        <v>1187</v>
      </c>
      <c r="H5" s="30" t="s">
        <v>24</v>
      </c>
      <c r="I5" s="30" t="s">
        <v>25</v>
      </c>
      <c r="J5" s="8"/>
      <c r="K5" s="8"/>
      <c r="L5" s="33">
        <f>'[2]68'!$K$17</f>
        <v>851</v>
      </c>
      <c r="M5" s="35"/>
      <c r="N5" s="43"/>
      <c r="O5" s="40"/>
      <c r="P5" s="38"/>
    </row>
    <row r="6" spans="1:16" x14ac:dyDescent="0.3">
      <c r="A6" s="10"/>
      <c r="B6" s="11" t="s">
        <v>8</v>
      </c>
      <c r="C6" s="11"/>
      <c r="D6" s="11"/>
      <c r="E6" s="12" t="s">
        <v>6</v>
      </c>
      <c r="F6" s="13">
        <f>'[1]56'!$G$29+'[1]56'!$I$29</f>
        <v>340</v>
      </c>
      <c r="G6" s="37">
        <f t="shared" ref="G6:G19" si="2">J5+K5+L5</f>
        <v>851</v>
      </c>
      <c r="H6" s="30">
        <v>2020</v>
      </c>
      <c r="I6" s="30" t="s">
        <v>26</v>
      </c>
      <c r="J6" s="8">
        <v>16</v>
      </c>
      <c r="K6" s="8"/>
      <c r="L6" s="33">
        <f>'[2]68'!$K$27</f>
        <v>55</v>
      </c>
      <c r="M6" s="35"/>
      <c r="N6" s="44"/>
      <c r="O6" s="41"/>
      <c r="P6" s="42"/>
    </row>
    <row r="7" spans="1:16" x14ac:dyDescent="0.3">
      <c r="A7" s="10"/>
      <c r="B7" s="11" t="s">
        <v>9</v>
      </c>
      <c r="C7" s="11"/>
      <c r="D7" s="11"/>
      <c r="E7" s="12" t="s">
        <v>6</v>
      </c>
      <c r="F7" s="13">
        <f>'[1]56'!$G$22+'[1]56'!$G$23+'[1]56'!$I$22+'[1]56'!$I$23</f>
        <v>554</v>
      </c>
      <c r="G7" s="37">
        <f t="shared" si="2"/>
        <v>71</v>
      </c>
      <c r="H7" s="30"/>
      <c r="I7" s="30" t="s">
        <v>27</v>
      </c>
      <c r="J7" s="8">
        <v>5</v>
      </c>
      <c r="K7" s="8"/>
      <c r="L7" s="33">
        <f>'[2]68'!$K$18</f>
        <v>117</v>
      </c>
      <c r="M7" s="35"/>
      <c r="N7" s="44"/>
      <c r="O7" s="41"/>
      <c r="P7" s="42"/>
    </row>
    <row r="8" spans="1:16" x14ac:dyDescent="0.3">
      <c r="A8" s="10"/>
      <c r="B8" s="11" t="s">
        <v>10</v>
      </c>
      <c r="C8" s="11"/>
      <c r="D8" s="11"/>
      <c r="E8" s="12" t="s">
        <v>6</v>
      </c>
      <c r="F8" s="13">
        <f>'[1]56'!$G$25+'[1]56'!$I$25</f>
        <v>763</v>
      </c>
      <c r="G8" s="37">
        <f t="shared" si="2"/>
        <v>122</v>
      </c>
      <c r="H8" s="30"/>
      <c r="I8" s="30" t="s">
        <v>28</v>
      </c>
      <c r="J8" s="8">
        <v>9</v>
      </c>
      <c r="K8" s="8"/>
      <c r="L8" s="33">
        <f>'[2]68'!$K$19</f>
        <v>463</v>
      </c>
      <c r="M8" s="35"/>
      <c r="N8" s="44"/>
      <c r="O8" s="41"/>
      <c r="P8" s="42"/>
    </row>
    <row r="9" spans="1:16" ht="17.25" customHeight="1" x14ac:dyDescent="0.3">
      <c r="A9" s="10"/>
      <c r="B9" s="11" t="s">
        <v>11</v>
      </c>
      <c r="C9" s="11"/>
      <c r="D9" s="11"/>
      <c r="E9" s="12" t="s">
        <v>6</v>
      </c>
      <c r="F9" s="13">
        <f>'[1]56'!$G$13+'[1]56'!$G$14+'[1]56'!$I$13+'[1]56'!$I$14</f>
        <v>866</v>
      </c>
      <c r="G9" s="37">
        <f t="shared" si="2"/>
        <v>472</v>
      </c>
      <c r="H9" s="30"/>
      <c r="I9" s="30"/>
      <c r="J9" s="8"/>
      <c r="K9" s="8"/>
      <c r="L9" s="33">
        <f>'[2]68'!$K$26</f>
        <v>6</v>
      </c>
      <c r="M9" s="34"/>
      <c r="N9" s="44"/>
      <c r="O9" s="41"/>
      <c r="P9" s="42"/>
    </row>
    <row r="10" spans="1:16" x14ac:dyDescent="0.3">
      <c r="A10" s="10"/>
      <c r="B10" s="11" t="s">
        <v>12</v>
      </c>
      <c r="C10" s="11"/>
      <c r="D10" s="11"/>
      <c r="E10" s="12" t="s">
        <v>6</v>
      </c>
      <c r="F10" s="13">
        <f>'[1]56'!$G$26+'[1]56'!$I$26</f>
        <v>913</v>
      </c>
      <c r="G10" s="37">
        <f t="shared" si="2"/>
        <v>6</v>
      </c>
      <c r="H10" s="30"/>
      <c r="I10" s="48"/>
      <c r="J10" s="8"/>
      <c r="K10" s="8"/>
      <c r="L10" s="33">
        <f>'[2]68'!$K$28</f>
        <v>0</v>
      </c>
      <c r="M10" s="35"/>
      <c r="N10" s="44"/>
      <c r="O10" s="41"/>
      <c r="P10" s="42"/>
    </row>
    <row r="11" spans="1:16" x14ac:dyDescent="0.3">
      <c r="A11" s="10"/>
      <c r="B11" s="11" t="s">
        <v>13</v>
      </c>
      <c r="C11" s="11"/>
      <c r="D11" s="11"/>
      <c r="E11" s="12" t="s">
        <v>6</v>
      </c>
      <c r="F11" s="45">
        <f>'[1]56'!$G$30+'[1]56'!$I$30</f>
        <v>268</v>
      </c>
      <c r="G11" s="37">
        <f t="shared" si="2"/>
        <v>0</v>
      </c>
      <c r="H11" s="30"/>
      <c r="I11" s="49"/>
      <c r="J11" s="8"/>
      <c r="K11" s="8"/>
      <c r="L11" s="33">
        <f>'[2]68'!$K$25</f>
        <v>0</v>
      </c>
      <c r="M11" s="35"/>
      <c r="N11" s="41"/>
      <c r="O11" s="41"/>
      <c r="P11" s="42"/>
    </row>
    <row r="12" spans="1:16" x14ac:dyDescent="0.3">
      <c r="A12" s="10"/>
      <c r="B12" s="11" t="s">
        <v>14</v>
      </c>
      <c r="C12" s="11"/>
      <c r="D12" s="11"/>
      <c r="E12" s="12" t="s">
        <v>6</v>
      </c>
      <c r="F12" s="13">
        <f>'[1]56'!$G$21+'[1]56'!$I$21</f>
        <v>619</v>
      </c>
      <c r="G12" s="37">
        <f t="shared" si="2"/>
        <v>0</v>
      </c>
      <c r="H12" s="30"/>
      <c r="I12" s="30"/>
      <c r="J12" s="8">
        <v>8</v>
      </c>
      <c r="K12" s="8"/>
      <c r="L12" s="33">
        <f>'[2]68'!$K$20</f>
        <v>601</v>
      </c>
      <c r="M12" s="35"/>
      <c r="N12" s="41"/>
      <c r="O12" s="41"/>
      <c r="P12" s="42"/>
    </row>
    <row r="13" spans="1:16" x14ac:dyDescent="0.3">
      <c r="A13" s="10"/>
      <c r="B13" s="11" t="s">
        <v>15</v>
      </c>
      <c r="C13" s="11"/>
      <c r="D13" s="11"/>
      <c r="E13" s="12" t="s">
        <v>6</v>
      </c>
      <c r="F13" s="13">
        <f>'[1]56'!$G$18</f>
        <v>521</v>
      </c>
      <c r="G13" s="37">
        <f t="shared" si="2"/>
        <v>609</v>
      </c>
      <c r="H13" s="30"/>
      <c r="I13" s="30"/>
      <c r="J13" s="8">
        <v>5</v>
      </c>
      <c r="K13" s="8"/>
      <c r="L13" s="33">
        <f>'[2]68'!$K$24</f>
        <v>568</v>
      </c>
      <c r="M13" s="35"/>
      <c r="N13" s="41"/>
      <c r="O13" s="41"/>
      <c r="P13" s="42"/>
    </row>
    <row r="14" spans="1:16" x14ac:dyDescent="0.3">
      <c r="A14" s="10"/>
      <c r="B14" s="11" t="s">
        <v>16</v>
      </c>
      <c r="C14" s="11"/>
      <c r="D14" s="11"/>
      <c r="E14" s="12" t="s">
        <v>6</v>
      </c>
      <c r="F14" s="13">
        <f>'[1]56'!$G$20+'[1]56'!$I$20</f>
        <v>86</v>
      </c>
      <c r="G14" s="37">
        <f t="shared" si="2"/>
        <v>573</v>
      </c>
      <c r="H14" s="30"/>
      <c r="I14" s="30"/>
      <c r="J14" s="8">
        <v>2</v>
      </c>
      <c r="K14" s="8"/>
      <c r="L14" s="33">
        <f>'[2]68'!$K$21+'[2]68'!$K$22</f>
        <v>84</v>
      </c>
      <c r="M14" s="35"/>
      <c r="N14" s="41"/>
      <c r="O14" s="41"/>
      <c r="P14" s="42"/>
    </row>
    <row r="15" spans="1:16" x14ac:dyDescent="0.3">
      <c r="A15" s="10"/>
      <c r="B15" s="11" t="s">
        <v>17</v>
      </c>
      <c r="C15" s="11"/>
      <c r="D15" s="11"/>
      <c r="E15" s="12" t="s">
        <v>6</v>
      </c>
      <c r="F15" s="13">
        <f>'[1]56'!$G$24+'[1]56'!$I$24</f>
        <v>198</v>
      </c>
      <c r="G15" s="37">
        <f t="shared" si="2"/>
        <v>86</v>
      </c>
      <c r="H15" s="30"/>
      <c r="I15" s="30"/>
      <c r="J15" s="8"/>
      <c r="K15" s="8"/>
      <c r="L15" s="33">
        <f>'[2]68'!$K$23</f>
        <v>105</v>
      </c>
      <c r="M15" s="35"/>
      <c r="N15" s="41"/>
      <c r="O15" s="41"/>
      <c r="P15" s="42"/>
    </row>
    <row r="16" spans="1:16" x14ac:dyDescent="0.3">
      <c r="A16" s="10"/>
      <c r="B16" s="11" t="s">
        <v>18</v>
      </c>
      <c r="C16" s="11"/>
      <c r="D16" s="11"/>
      <c r="E16" s="12" t="s">
        <v>6</v>
      </c>
      <c r="F16" s="13">
        <f>'[1]56'!$G$27+'[1]56'!$I$27</f>
        <v>415</v>
      </c>
      <c r="G16" s="37">
        <f t="shared" si="2"/>
        <v>105</v>
      </c>
      <c r="H16" s="30"/>
      <c r="I16" s="30"/>
      <c r="J16" s="8">
        <v>10</v>
      </c>
      <c r="K16" s="8"/>
      <c r="L16" s="33">
        <f>'[2]68'!$K$11</f>
        <v>14</v>
      </c>
      <c r="M16" s="35"/>
      <c r="N16" s="41"/>
      <c r="O16" s="41"/>
      <c r="P16" s="42"/>
    </row>
    <row r="17" spans="1:16" x14ac:dyDescent="0.3">
      <c r="A17" s="10"/>
      <c r="B17" s="11" t="s">
        <v>19</v>
      </c>
      <c r="C17" s="11"/>
      <c r="D17" s="11"/>
      <c r="E17" s="12" t="s">
        <v>6</v>
      </c>
      <c r="F17" s="13">
        <f>'[1]56'!$G$19+'[1]56'!$I$19</f>
        <v>84</v>
      </c>
      <c r="G17" s="37">
        <f t="shared" si="2"/>
        <v>24</v>
      </c>
      <c r="H17" s="30"/>
      <c r="I17" s="30"/>
      <c r="J17" s="8"/>
      <c r="K17" s="8"/>
      <c r="L17" s="33">
        <f>'[2]68'!$K$12+'[2]68'!$K$13</f>
        <v>407</v>
      </c>
      <c r="M17" s="35"/>
      <c r="N17" s="41"/>
      <c r="O17" s="41"/>
      <c r="P17" s="42"/>
    </row>
    <row r="18" spans="1:16" x14ac:dyDescent="0.3">
      <c r="A18" s="10"/>
      <c r="B18" s="11" t="s">
        <v>20</v>
      </c>
      <c r="C18" s="11"/>
      <c r="D18" s="11"/>
      <c r="E18" s="12" t="s">
        <v>6</v>
      </c>
      <c r="F18" s="13">
        <f>'[1]56'!$G$12+'[1]56'!$I$12</f>
        <v>238</v>
      </c>
      <c r="G18" s="37">
        <f t="shared" si="2"/>
        <v>407</v>
      </c>
      <c r="H18" s="30"/>
      <c r="I18" s="30"/>
      <c r="J18" s="8"/>
      <c r="K18" s="8"/>
      <c r="L18" s="33">
        <f>'[2]68'!$K$29</f>
        <v>427</v>
      </c>
      <c r="M18" s="35"/>
      <c r="N18" s="41"/>
      <c r="O18" s="41"/>
      <c r="P18" s="42"/>
    </row>
    <row r="19" spans="1:16" x14ac:dyDescent="0.3">
      <c r="A19" s="24"/>
      <c r="B19" s="25" t="s">
        <v>21</v>
      </c>
      <c r="C19" s="25"/>
      <c r="D19" s="25"/>
      <c r="E19" s="26" t="s">
        <v>6</v>
      </c>
      <c r="F19" s="27">
        <f>'[1]56'!$G$28+'[1]56'!$I$28</f>
        <v>0</v>
      </c>
      <c r="G19" s="37">
        <f t="shared" si="2"/>
        <v>427</v>
      </c>
      <c r="H19" s="31"/>
      <c r="I19" s="31"/>
    </row>
  </sheetData>
  <mergeCells count="3">
    <mergeCell ref="A2:D2"/>
    <mergeCell ref="I10:I11"/>
    <mergeCell ref="A1:I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2021-02-23T04:19:42Z</dcterms:created>
  <dcterms:modified xsi:type="dcterms:W3CDTF">2021-05-17T08:21:13Z</dcterms:modified>
</cp:coreProperties>
</file>