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Sheet1" sheetId="1" r:id="rId1"/>
    <sheet name="Sheet 2" sheetId="4" r:id="rId2"/>
  </sheets>
  <definedNames>
    <definedName name="_xlnm._FilterDatabase" localSheetId="1" hidden="1">'Sheet 2'!$A$41:$AB$118</definedName>
    <definedName name="_xlnm.Print_Area" localSheetId="1">'Sheet 2'!$A$1:$AA$150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 s="1"/>
  <c r="D6" i="1" s="1"/>
  <c r="I64" i="4" l="1"/>
  <c r="J64" i="4"/>
  <c r="K64" i="4"/>
  <c r="L64" i="4"/>
  <c r="N64" i="4"/>
  <c r="O64" i="4"/>
  <c r="Q64" i="4"/>
  <c r="R64" i="4"/>
  <c r="T64" i="4"/>
  <c r="U64" i="4"/>
  <c r="W64" i="4"/>
  <c r="X64" i="4"/>
  <c r="Y64" i="4"/>
  <c r="Z64" i="4"/>
  <c r="H64" i="4"/>
  <c r="AA63" i="4"/>
  <c r="S63" i="4"/>
  <c r="P63" i="4"/>
  <c r="M63" i="4"/>
  <c r="AB107" i="4"/>
  <c r="L76" i="4"/>
  <c r="N76" i="4"/>
  <c r="O76" i="4"/>
  <c r="Q76" i="4"/>
  <c r="R76" i="4"/>
  <c r="T76" i="4"/>
  <c r="U76" i="4"/>
  <c r="V76" i="4"/>
  <c r="W76" i="4"/>
  <c r="X76" i="4"/>
  <c r="Y76" i="4"/>
  <c r="Z76" i="4"/>
  <c r="K76" i="4"/>
  <c r="Z129" i="4"/>
  <c r="Y129" i="4"/>
  <c r="X129" i="4"/>
  <c r="W129" i="4"/>
  <c r="U129" i="4"/>
  <c r="T129" i="4"/>
  <c r="R129" i="4"/>
  <c r="Q129" i="4"/>
  <c r="O129" i="4"/>
  <c r="N129" i="4"/>
  <c r="L129" i="4"/>
  <c r="K129" i="4"/>
  <c r="J129" i="4"/>
  <c r="I129" i="4"/>
  <c r="H129" i="4"/>
  <c r="AA128" i="4"/>
  <c r="S128" i="4"/>
  <c r="P128" i="4"/>
  <c r="M128" i="4"/>
  <c r="AA127" i="4"/>
  <c r="AA129" i="4" s="1"/>
  <c r="S127" i="4"/>
  <c r="P127" i="4"/>
  <c r="M127" i="4"/>
  <c r="Z122" i="4"/>
  <c r="Y122" i="4"/>
  <c r="X122" i="4"/>
  <c r="W122" i="4"/>
  <c r="U122" i="4"/>
  <c r="T122" i="4"/>
  <c r="R122" i="4"/>
  <c r="Q122" i="4"/>
  <c r="O122" i="4"/>
  <c r="N122" i="4"/>
  <c r="L122" i="4"/>
  <c r="K122" i="4"/>
  <c r="J122" i="4"/>
  <c r="I122" i="4"/>
  <c r="H122" i="4"/>
  <c r="AA121" i="4"/>
  <c r="S121" i="4"/>
  <c r="P121" i="4"/>
  <c r="M121" i="4"/>
  <c r="AA120" i="4"/>
  <c r="S120" i="4"/>
  <c r="P120" i="4"/>
  <c r="M120" i="4"/>
  <c r="AA119" i="4"/>
  <c r="S119" i="4"/>
  <c r="P119" i="4"/>
  <c r="M119" i="4"/>
  <c r="AA118" i="4"/>
  <c r="S118" i="4"/>
  <c r="P118" i="4"/>
  <c r="M118" i="4"/>
  <c r="AA117" i="4"/>
  <c r="S117" i="4"/>
  <c r="P117" i="4"/>
  <c r="M117" i="4"/>
  <c r="AA116" i="4"/>
  <c r="S116" i="4"/>
  <c r="P116" i="4"/>
  <c r="M116" i="4"/>
  <c r="AA115" i="4"/>
  <c r="S115" i="4"/>
  <c r="P115" i="4"/>
  <c r="M115" i="4"/>
  <c r="AA114" i="4"/>
  <c r="S114" i="4"/>
  <c r="P114" i="4"/>
  <c r="M114" i="4"/>
  <c r="AA113" i="4"/>
  <c r="AA122" i="4" s="1"/>
  <c r="S113" i="4"/>
  <c r="P113" i="4"/>
  <c r="M113" i="4"/>
  <c r="Z111" i="4"/>
  <c r="Y111" i="4"/>
  <c r="X111" i="4"/>
  <c r="W111" i="4"/>
  <c r="U111" i="4"/>
  <c r="T111" i="4"/>
  <c r="R111" i="4"/>
  <c r="Q111" i="4"/>
  <c r="O111" i="4"/>
  <c r="N111" i="4"/>
  <c r="L111" i="4"/>
  <c r="K111" i="4"/>
  <c r="J111" i="4"/>
  <c r="I111" i="4"/>
  <c r="H111" i="4"/>
  <c r="AA110" i="4"/>
  <c r="S110" i="4"/>
  <c r="P110" i="4"/>
  <c r="M110" i="4"/>
  <c r="AA111" i="4"/>
  <c r="Z106" i="4"/>
  <c r="Y106" i="4"/>
  <c r="X106" i="4"/>
  <c r="W106" i="4"/>
  <c r="U106" i="4"/>
  <c r="T106" i="4"/>
  <c r="R106" i="4"/>
  <c r="Q106" i="4"/>
  <c r="O106" i="4"/>
  <c r="N106" i="4"/>
  <c r="L106" i="4"/>
  <c r="K106" i="4"/>
  <c r="J106" i="4"/>
  <c r="I106" i="4"/>
  <c r="H106" i="4"/>
  <c r="AA105" i="4"/>
  <c r="S105" i="4"/>
  <c r="P105" i="4"/>
  <c r="M105" i="4"/>
  <c r="AA104" i="4"/>
  <c r="S104" i="4"/>
  <c r="P104" i="4"/>
  <c r="M104" i="4"/>
  <c r="AA103" i="4"/>
  <c r="S103" i="4"/>
  <c r="P103" i="4"/>
  <c r="M103" i="4"/>
  <c r="AA102" i="4"/>
  <c r="S102" i="4"/>
  <c r="P102" i="4"/>
  <c r="M102" i="4"/>
  <c r="AA101" i="4"/>
  <c r="S101" i="4"/>
  <c r="P101" i="4"/>
  <c r="M101" i="4"/>
  <c r="AA100" i="4"/>
  <c r="S100" i="4"/>
  <c r="P100" i="4"/>
  <c r="M100" i="4"/>
  <c r="AA99" i="4"/>
  <c r="S99" i="4"/>
  <c r="P99" i="4"/>
  <c r="M99" i="4"/>
  <c r="AA98" i="4"/>
  <c r="S98" i="4"/>
  <c r="P98" i="4"/>
  <c r="M98" i="4"/>
  <c r="AA97" i="4"/>
  <c r="S97" i="4"/>
  <c r="S106" i="4" s="1"/>
  <c r="P97" i="4"/>
  <c r="M97" i="4"/>
  <c r="AA96" i="4"/>
  <c r="AA106" i="4" s="1"/>
  <c r="S96" i="4"/>
  <c r="P96" i="4"/>
  <c r="M96" i="4"/>
  <c r="M106" i="4" s="1"/>
  <c r="Z91" i="4"/>
  <c r="Y91" i="4"/>
  <c r="X91" i="4"/>
  <c r="W91" i="4"/>
  <c r="U91" i="4"/>
  <c r="T91" i="4"/>
  <c r="R91" i="4"/>
  <c r="Q91" i="4"/>
  <c r="O91" i="4"/>
  <c r="N91" i="4"/>
  <c r="L91" i="4"/>
  <c r="K91" i="4"/>
  <c r="J91" i="4"/>
  <c r="I91" i="4"/>
  <c r="H91" i="4"/>
  <c r="AA90" i="4"/>
  <c r="S90" i="4"/>
  <c r="P90" i="4"/>
  <c r="M90" i="4"/>
  <c r="AA89" i="4"/>
  <c r="S89" i="4"/>
  <c r="P89" i="4"/>
  <c r="M89" i="4"/>
  <c r="AA88" i="4"/>
  <c r="S88" i="4"/>
  <c r="AA87" i="4"/>
  <c r="S87" i="4"/>
  <c r="S91" i="4" s="1"/>
  <c r="P87" i="4"/>
  <c r="M87" i="4"/>
  <c r="AA86" i="4"/>
  <c r="S86" i="4"/>
  <c r="P86" i="4"/>
  <c r="M86" i="4"/>
  <c r="Z84" i="4"/>
  <c r="Y84" i="4"/>
  <c r="X84" i="4"/>
  <c r="W84" i="4"/>
  <c r="U84" i="4"/>
  <c r="T84" i="4"/>
  <c r="R84" i="4"/>
  <c r="Q84" i="4"/>
  <c r="O84" i="4"/>
  <c r="N84" i="4"/>
  <c r="L84" i="4"/>
  <c r="K84" i="4"/>
  <c r="J84" i="4"/>
  <c r="I84" i="4"/>
  <c r="H84" i="4"/>
  <c r="AA83" i="4"/>
  <c r="S83" i="4"/>
  <c r="P83" i="4"/>
  <c r="M83" i="4"/>
  <c r="AA82" i="4"/>
  <c r="S82" i="4"/>
  <c r="P82" i="4"/>
  <c r="M82" i="4"/>
  <c r="AA81" i="4"/>
  <c r="S81" i="4"/>
  <c r="P81" i="4"/>
  <c r="M81" i="4"/>
  <c r="AA80" i="4"/>
  <c r="S80" i="4"/>
  <c r="P80" i="4"/>
  <c r="M80" i="4"/>
  <c r="AA79" i="4"/>
  <c r="AA84" i="4" s="1"/>
  <c r="S79" i="4"/>
  <c r="P79" i="4"/>
  <c r="M79" i="4"/>
  <c r="AA78" i="4"/>
  <c r="S78" i="4"/>
  <c r="P78" i="4"/>
  <c r="M78" i="4"/>
  <c r="J76" i="4"/>
  <c r="I76" i="4"/>
  <c r="H76" i="4"/>
  <c r="AA75" i="4"/>
  <c r="S75" i="4"/>
  <c r="S76" i="4" s="1"/>
  <c r="P75" i="4"/>
  <c r="P76" i="4" s="1"/>
  <c r="M75" i="4"/>
  <c r="M76" i="4" s="1"/>
  <c r="Z73" i="4"/>
  <c r="Y73" i="4"/>
  <c r="X73" i="4"/>
  <c r="W73" i="4"/>
  <c r="U73" i="4"/>
  <c r="T73" i="4"/>
  <c r="R73" i="4"/>
  <c r="Q73" i="4"/>
  <c r="O73" i="4"/>
  <c r="N73" i="4"/>
  <c r="L73" i="4"/>
  <c r="K73" i="4"/>
  <c r="J73" i="4"/>
  <c r="I73" i="4"/>
  <c r="H73" i="4"/>
  <c r="AA72" i="4"/>
  <c r="S72" i="4"/>
  <c r="P72" i="4"/>
  <c r="M72" i="4"/>
  <c r="AA71" i="4"/>
  <c r="S71" i="4"/>
  <c r="P71" i="4"/>
  <c r="M71" i="4"/>
  <c r="AA70" i="4"/>
  <c r="S70" i="4"/>
  <c r="P70" i="4"/>
  <c r="M70" i="4"/>
  <c r="AA69" i="4"/>
  <c r="AA68" i="4"/>
  <c r="S68" i="4"/>
  <c r="P68" i="4"/>
  <c r="M68" i="4"/>
  <c r="AA67" i="4"/>
  <c r="S67" i="4"/>
  <c r="P67" i="4"/>
  <c r="M67" i="4"/>
  <c r="AA66" i="4"/>
  <c r="S66" i="4"/>
  <c r="P66" i="4"/>
  <c r="M66" i="4"/>
  <c r="AA62" i="4"/>
  <c r="S62" i="4"/>
  <c r="P62" i="4"/>
  <c r="M62" i="4"/>
  <c r="AA61" i="4"/>
  <c r="S61" i="4"/>
  <c r="P61" i="4"/>
  <c r="M61" i="4"/>
  <c r="AA60" i="4"/>
  <c r="S60" i="4"/>
  <c r="P60" i="4"/>
  <c r="P64" i="4" s="1"/>
  <c r="M60" i="4"/>
  <c r="Z55" i="4"/>
  <c r="Y55" i="4"/>
  <c r="X55" i="4"/>
  <c r="W55" i="4"/>
  <c r="U55" i="4"/>
  <c r="T55" i="4"/>
  <c r="R55" i="4"/>
  <c r="Q55" i="4"/>
  <c r="O55" i="4"/>
  <c r="N55" i="4"/>
  <c r="L55" i="4"/>
  <c r="K55" i="4"/>
  <c r="J55" i="4"/>
  <c r="I55" i="4"/>
  <c r="H55" i="4"/>
  <c r="AA54" i="4"/>
  <c r="S54" i="4"/>
  <c r="P54" i="4"/>
  <c r="M54" i="4"/>
  <c r="AA55" i="4"/>
  <c r="Z52" i="4"/>
  <c r="Y52" i="4"/>
  <c r="X52" i="4"/>
  <c r="W52" i="4"/>
  <c r="U52" i="4"/>
  <c r="T52" i="4"/>
  <c r="R52" i="4"/>
  <c r="Q52" i="4"/>
  <c r="O52" i="4"/>
  <c r="N52" i="4"/>
  <c r="L52" i="4"/>
  <c r="K52" i="4"/>
  <c r="J52" i="4"/>
  <c r="I52" i="4"/>
  <c r="H52" i="4"/>
  <c r="AA51" i="4"/>
  <c r="S51" i="4"/>
  <c r="P51" i="4"/>
  <c r="M51" i="4"/>
  <c r="AA50" i="4"/>
  <c r="S50" i="4"/>
  <c r="P50" i="4"/>
  <c r="M50" i="4"/>
  <c r="Z48" i="4"/>
  <c r="Y48" i="4"/>
  <c r="X48" i="4"/>
  <c r="W48" i="4"/>
  <c r="U48" i="4"/>
  <c r="T48" i="4"/>
  <c r="R48" i="4"/>
  <c r="Q48" i="4"/>
  <c r="O48" i="4"/>
  <c r="N48" i="4"/>
  <c r="L48" i="4"/>
  <c r="K48" i="4"/>
  <c r="J48" i="4"/>
  <c r="I48" i="4"/>
  <c r="H48" i="4"/>
  <c r="AA47" i="4"/>
  <c r="S47" i="4"/>
  <c r="P47" i="4"/>
  <c r="M47" i="4"/>
  <c r="AA46" i="4"/>
  <c r="S46" i="4"/>
  <c r="P46" i="4"/>
  <c r="M46" i="4"/>
  <c r="AA45" i="4"/>
  <c r="S45" i="4"/>
  <c r="P45" i="4"/>
  <c r="M45" i="4"/>
  <c r="Z43" i="4"/>
  <c r="Y43" i="4"/>
  <c r="X43" i="4"/>
  <c r="W43" i="4"/>
  <c r="U43" i="4"/>
  <c r="T43" i="4"/>
  <c r="R43" i="4"/>
  <c r="Q43" i="4"/>
  <c r="O43" i="4"/>
  <c r="N43" i="4"/>
  <c r="L43" i="4"/>
  <c r="K43" i="4"/>
  <c r="J43" i="4"/>
  <c r="I43" i="4"/>
  <c r="H43" i="4"/>
  <c r="AA42" i="4"/>
  <c r="S42" i="4"/>
  <c r="P42" i="4"/>
  <c r="M42" i="4"/>
  <c r="AA41" i="4"/>
  <c r="S41" i="4"/>
  <c r="P41" i="4"/>
  <c r="M41" i="4"/>
  <c r="Z39" i="4"/>
  <c r="Y39" i="4"/>
  <c r="X39" i="4"/>
  <c r="W39" i="4"/>
  <c r="U39" i="4"/>
  <c r="T39" i="4"/>
  <c r="R39" i="4"/>
  <c r="Q39" i="4"/>
  <c r="O39" i="4"/>
  <c r="N39" i="4"/>
  <c r="L39" i="4"/>
  <c r="K39" i="4"/>
  <c r="J39" i="4"/>
  <c r="I39" i="4"/>
  <c r="H39" i="4"/>
  <c r="AA38" i="4"/>
  <c r="S38" i="4"/>
  <c r="P38" i="4"/>
  <c r="M38" i="4"/>
  <c r="AA37" i="4"/>
  <c r="S37" i="4"/>
  <c r="P37" i="4"/>
  <c r="M37" i="4"/>
  <c r="AA36" i="4"/>
  <c r="S36" i="4"/>
  <c r="P36" i="4"/>
  <c r="M36" i="4"/>
  <c r="AA35" i="4"/>
  <c r="S35" i="4"/>
  <c r="P35" i="4"/>
  <c r="M35" i="4"/>
  <c r="AA34" i="4"/>
  <c r="S34" i="4"/>
  <c r="P34" i="4"/>
  <c r="M34" i="4"/>
  <c r="AA33" i="4"/>
  <c r="S33" i="4"/>
  <c r="P33" i="4"/>
  <c r="M33" i="4"/>
  <c r="AA32" i="4"/>
  <c r="S32" i="4"/>
  <c r="P32" i="4"/>
  <c r="M32" i="4"/>
  <c r="AA31" i="4"/>
  <c r="S31" i="4"/>
  <c r="P31" i="4"/>
  <c r="M31" i="4"/>
  <c r="AA30" i="4"/>
  <c r="S30" i="4"/>
  <c r="P30" i="4"/>
  <c r="M30" i="4"/>
  <c r="AA29" i="4"/>
  <c r="S29" i="4"/>
  <c r="P29" i="4"/>
  <c r="M29" i="4"/>
  <c r="AA28" i="4"/>
  <c r="S28" i="4"/>
  <c r="P28" i="4"/>
  <c r="M28" i="4"/>
  <c r="AA27" i="4"/>
  <c r="S27" i="4"/>
  <c r="P27" i="4"/>
  <c r="M27" i="4"/>
  <c r="AA26" i="4"/>
  <c r="S26" i="4"/>
  <c r="P26" i="4"/>
  <c r="M26" i="4"/>
  <c r="AA25" i="4"/>
  <c r="S25" i="4"/>
  <c r="P25" i="4"/>
  <c r="M25" i="4"/>
  <c r="S24" i="4"/>
  <c r="P24" i="4"/>
  <c r="M24" i="4"/>
  <c r="S23" i="4"/>
  <c r="P23" i="4"/>
  <c r="M23" i="4"/>
  <c r="AA22" i="4"/>
  <c r="S22" i="4"/>
  <c r="P22" i="4"/>
  <c r="M22" i="4"/>
  <c r="AA21" i="4"/>
  <c r="S21" i="4"/>
  <c r="P21" i="4"/>
  <c r="M21" i="4"/>
  <c r="AA20" i="4"/>
  <c r="S20" i="4"/>
  <c r="P20" i="4"/>
  <c r="M20" i="4"/>
  <c r="AA19" i="4"/>
  <c r="S19" i="4"/>
  <c r="P19" i="4"/>
  <c r="M19" i="4"/>
  <c r="AA18" i="4"/>
  <c r="S18" i="4"/>
  <c r="P18" i="4"/>
  <c r="M18" i="4"/>
  <c r="AA17" i="4"/>
  <c r="S17" i="4"/>
  <c r="P17" i="4"/>
  <c r="M17" i="4"/>
  <c r="AA16" i="4"/>
  <c r="S16" i="4"/>
  <c r="P16" i="4"/>
  <c r="M16" i="4"/>
  <c r="AA15" i="4"/>
  <c r="S15" i="4"/>
  <c r="P15" i="4"/>
  <c r="M15" i="4"/>
  <c r="AA14" i="4"/>
  <c r="S14" i="4"/>
  <c r="P14" i="4"/>
  <c r="M14" i="4"/>
  <c r="AA13" i="4"/>
  <c r="S13" i="4"/>
  <c r="P13" i="4"/>
  <c r="M13" i="4"/>
  <c r="AA12" i="4"/>
  <c r="S12" i="4"/>
  <c r="P12" i="4"/>
  <c r="M12" i="4"/>
  <c r="AA11" i="4"/>
  <c r="S11" i="4"/>
  <c r="P11" i="4"/>
  <c r="M11" i="4"/>
  <c r="AA10" i="4"/>
  <c r="S10" i="4"/>
  <c r="P10" i="4"/>
  <c r="M10" i="4"/>
  <c r="M64" i="4" l="1"/>
  <c r="P106" i="4"/>
  <c r="AA91" i="4"/>
  <c r="S64" i="4"/>
  <c r="AA64" i="4"/>
  <c r="AA52" i="4"/>
  <c r="M84" i="4"/>
  <c r="P84" i="4"/>
  <c r="M111" i="4"/>
  <c r="P111" i="4"/>
  <c r="AB105" i="4"/>
  <c r="M73" i="4"/>
  <c r="AA73" i="4"/>
  <c r="AB63" i="4"/>
  <c r="S73" i="4"/>
  <c r="M52" i="4"/>
  <c r="P52" i="4"/>
  <c r="S52" i="4"/>
  <c r="AB52" i="4"/>
  <c r="AA39" i="4"/>
  <c r="P39" i="4"/>
  <c r="I130" i="4"/>
  <c r="K130" i="4"/>
  <c r="N130" i="4"/>
  <c r="Q130" i="4"/>
  <c r="T130" i="4"/>
  <c r="W130" i="4"/>
  <c r="Y130" i="4"/>
  <c r="AA48" i="4"/>
  <c r="M55" i="4"/>
  <c r="P55" i="4"/>
  <c r="S55" i="4"/>
  <c r="AA76" i="4"/>
  <c r="M91" i="4"/>
  <c r="P91" i="4"/>
  <c r="M122" i="4"/>
  <c r="P122" i="4"/>
  <c r="S122" i="4"/>
  <c r="AB121" i="4"/>
  <c r="S111" i="4"/>
  <c r="M39" i="4"/>
  <c r="S39" i="4"/>
  <c r="M43" i="4"/>
  <c r="S43" i="4"/>
  <c r="AB83" i="4"/>
  <c r="AB90" i="4"/>
  <c r="H130" i="4"/>
  <c r="J130" i="4"/>
  <c r="L130" i="4"/>
  <c r="O130" i="4"/>
  <c r="R130" i="4"/>
  <c r="U130" i="4"/>
  <c r="X130" i="4"/>
  <c r="Z130" i="4"/>
  <c r="P43" i="4"/>
  <c r="AA43" i="4"/>
  <c r="AB43" i="4"/>
  <c r="M48" i="4"/>
  <c r="P48" i="4"/>
  <c r="S48" i="4"/>
  <c r="AB48" i="4"/>
  <c r="AB110" i="4"/>
  <c r="AB75" i="4"/>
  <c r="AB55" i="4"/>
  <c r="P73" i="4"/>
  <c r="AB72" i="4"/>
  <c r="S84" i="4"/>
  <c r="M129" i="4"/>
  <c r="P129" i="4"/>
  <c r="S129" i="4"/>
  <c r="AB128" i="4"/>
  <c r="AB39" i="4"/>
  <c r="AB130" i="4" l="1"/>
  <c r="AA130" i="4"/>
  <c r="P130" i="4"/>
  <c r="M130" i="4"/>
  <c r="S130" i="4"/>
</calcChain>
</file>

<file path=xl/sharedStrings.xml><?xml version="1.0" encoding="utf-8"?>
<sst xmlns="http://schemas.openxmlformats.org/spreadsheetml/2006/main" count="761" uniqueCount="342">
  <si>
    <t>Nama</t>
  </si>
  <si>
    <t>Satuan</t>
  </si>
  <si>
    <t>Sumber Data</t>
  </si>
  <si>
    <t>Keterangan</t>
  </si>
  <si>
    <t>II.  Koperasi*</t>
  </si>
  <si>
    <t>PERINDAGKOP</t>
  </si>
  <si>
    <t>Unit</t>
  </si>
  <si>
    <t>2. Jumlah Koperasi Konsumsi **</t>
  </si>
  <si>
    <t xml:space="preserve">         2. Jumlah Kepemilikan Mandiri** </t>
  </si>
  <si>
    <t xml:space="preserve">             1. Jumlah Koperasi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</si>
  <si>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</si>
  <si>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</si>
  <si>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</si>
  <si>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</si>
  <si>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</si>
  <si>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</si>
  <si>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</si>
  <si>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</si>
  <si>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</si>
  <si>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</si>
  <si>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</si>
  <si>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</si>
  <si>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</si>
  <si>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</si>
  <si>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</si>
  <si>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</si>
  <si>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PER : OKTOBER S/D DESEMBER 2020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</si>
  <si>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</si>
  <si>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</si>
  <si>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</si>
  <si>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</si>
  <si>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</si>
  <si>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</si>
  <si>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</si>
  <si>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</si>
  <si>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</si>
  <si>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</si>
  <si>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</si>
  <si>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</si>
  <si>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</si>
  <si>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</si>
  <si>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</si>
  <si>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</si>
  <si>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</si>
  <si>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</si>
  <si>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</si>
  <si>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</si>
  <si>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</si>
  <si>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</si>
  <si>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</si>
  <si>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</si>
  <si>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</si>
  <si>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</si>
  <si>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</si>
  <si>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KUD</t>
  </si>
  <si>
    <t>Kapuas</t>
  </si>
  <si>
    <t xml:space="preserve"> Kapuas</t>
  </si>
  <si>
    <t>Koperasi Unit Desa Sapta Mustika</t>
  </si>
  <si>
    <t>Konsumen</t>
  </si>
  <si>
    <t xml:space="preserve"> 196/BH/X 26/12/1995</t>
  </si>
  <si>
    <t>18 Maret 2020</t>
  </si>
  <si>
    <t>13 Februari 2020</t>
  </si>
  <si>
    <t>Koperasi Pegawai Negeri Setia Dharma</t>
  </si>
  <si>
    <t>Kop.Pegawai Negeri (KPN/KPRI)</t>
  </si>
  <si>
    <t xml:space="preserve"> 5107/BH/X 06/07/1994</t>
  </si>
  <si>
    <t xml:space="preserve"> Sanggau</t>
  </si>
  <si>
    <t>Koperasi Pegawai Negeri Hidayah</t>
  </si>
  <si>
    <t xml:space="preserve"> 181/BH/X 14/12/1995</t>
  </si>
  <si>
    <t>23 Januari 2020</t>
  </si>
  <si>
    <t>Koperasi Pegawai Negeri Pemda</t>
  </si>
  <si>
    <t xml:space="preserve"> 545/BH/X 27/06/1996</t>
  </si>
  <si>
    <t>Koperasi Pegawai Negeri Keluarga</t>
  </si>
  <si>
    <t xml:space="preserve"> 579/BH/X 13/09/1996</t>
  </si>
  <si>
    <t>22 Januari 2020</t>
  </si>
  <si>
    <t>Koperasi Pegawai Negeri Al-Amin</t>
  </si>
  <si>
    <t xml:space="preserve"> 729/BH/KWK.14/XII/1996 26/12/1996</t>
  </si>
  <si>
    <t>9 Juni 2020</t>
  </si>
  <si>
    <t>Koperasi Pegawai Negeri Pengadilan Negeri</t>
  </si>
  <si>
    <t xml:space="preserve"> 057/BH/X 19/06/1997</t>
  </si>
  <si>
    <t>28 Mei 2020</t>
  </si>
  <si>
    <t>Koperasi Pegawai Negeri Pengayoman Rutan</t>
  </si>
  <si>
    <t xml:space="preserve"> 1529/BH/X 15/11/1994</t>
  </si>
  <si>
    <t>Koperasi Pegawai Negeri KPPDK Kanim Sgu</t>
  </si>
  <si>
    <t xml:space="preserve"> 114/BH/X.2 20/09/2002</t>
  </si>
  <si>
    <t>Koperasi Serba Usaha Bina Desa</t>
  </si>
  <si>
    <t>Kop.Serba Usaha (KSU)</t>
  </si>
  <si>
    <t xml:space="preserve"> 53a/BH/X 31/01/1996</t>
  </si>
  <si>
    <t>Pengurus</t>
  </si>
  <si>
    <t>Koperasi Serba Usaha Permata Kapuas</t>
  </si>
  <si>
    <t xml:space="preserve"> 183/BH/X.2 14/08/2006</t>
  </si>
  <si>
    <t>Koperasi Serba Usaha Sumber Sejahtera</t>
  </si>
  <si>
    <t xml:space="preserve"> 227/BH/XVII.7 /V/DPPK/08 27/05/2008</t>
  </si>
  <si>
    <t>Koperasi Serba Usaha Borneo Elf Mandiri</t>
  </si>
  <si>
    <t xml:space="preserve"> 256/BH/XVII.7/V/DPPK/2010 13/5/2010</t>
  </si>
  <si>
    <t>Sanggau</t>
  </si>
  <si>
    <t>29 Februari 2020</t>
  </si>
  <si>
    <t>Koperasi Serba Usaha Pelaman Jaya</t>
  </si>
  <si>
    <t>084/BH/X.2 06/11/2000</t>
  </si>
  <si>
    <t>Koperasi Serba Usaha Silindung Nauli Jaya</t>
  </si>
  <si>
    <t>003913/BH/M.KUKM.2/IV/2017 10/04/2017</t>
  </si>
  <si>
    <t>Koperasi Karyawan Maju Sejahtera</t>
  </si>
  <si>
    <t>Koperasi Karyawan (Kopkar)</t>
  </si>
  <si>
    <t xml:space="preserve"> 1505/BH/X.2 04/07/1994</t>
  </si>
  <si>
    <t>Koperasi Karyawan Surya Desa</t>
  </si>
  <si>
    <t xml:space="preserve"> 1526/BH/X.2 3/10/1994</t>
  </si>
  <si>
    <t>25 April 2020</t>
  </si>
  <si>
    <t>Koperasi Karyawan Merpati Pos</t>
  </si>
  <si>
    <t xml:space="preserve"> 54a/BH/X 31/01/1996</t>
  </si>
  <si>
    <t>Koperasi Karyawan Mandiri</t>
  </si>
  <si>
    <t xml:space="preserve"> 962.a/BH/X.VIII.7/III/DPPK/2007 08/03/2007</t>
  </si>
  <si>
    <t>1 Februari 2020</t>
  </si>
  <si>
    <t>Koperasi Karyawan Wana Mandiri</t>
  </si>
  <si>
    <t xml:space="preserve"> 006/BH/X.2 25/09/1998</t>
  </si>
  <si>
    <t>15 Februari 2020</t>
  </si>
  <si>
    <t>Koperasi Karyawan Rimba Jaya</t>
  </si>
  <si>
    <t xml:space="preserve"> 180/BH/X.2 09/05/2006</t>
  </si>
  <si>
    <t>Koperasi Karyawan Sejahtera Utama</t>
  </si>
  <si>
    <t xml:space="preserve"> 207/BH/XVII.7 /VII/DPPK/07 25/07/2007</t>
  </si>
  <si>
    <t>Koperasi Karyawan Agrina Sejahtera Prima</t>
  </si>
  <si>
    <t>007308/BH/M.KUKM.2/II/2018 8/02/2018</t>
  </si>
  <si>
    <t>Koperasi Pondok Pesantren (Koppontren)</t>
  </si>
  <si>
    <t>Kop.Lainnya</t>
  </si>
  <si>
    <t>Kop.Wanita</t>
  </si>
  <si>
    <t>Koperasi Wanita Tunas Bangsa</t>
  </si>
  <si>
    <t xml:space="preserve"> 230/BH/XVII.7 /VI//DPPK/08 26/06/2008</t>
  </si>
  <si>
    <t>Koperasi Mulia Jaya</t>
  </si>
  <si>
    <t xml:space="preserve"> 228/BH/XVII.7 /V/DPPK/08 29/05/2008</t>
  </si>
  <si>
    <t>Koperasi Kerama</t>
  </si>
  <si>
    <t xml:space="preserve"> 218/BH/XVII.7 /II/DPPK/08 19/02/2008</t>
  </si>
  <si>
    <t>Primer Koperasi Jasa Kartika</t>
  </si>
  <si>
    <t>Kop.Angkatan Darat</t>
  </si>
  <si>
    <t xml:space="preserve"> 48a/BH/X 31/01/1996</t>
  </si>
  <si>
    <t>Koperasi Primkopol</t>
  </si>
  <si>
    <t>Kop.Kepolisian</t>
  </si>
  <si>
    <t xml:space="preserve"> 386a/BH/X/X.VII.7/DPPK/2007 02/10/2007</t>
  </si>
  <si>
    <t>Koperasi Ruhul Amin Mansa</t>
  </si>
  <si>
    <t>014872/BH/M.KUKM.2/IX/2019 16/09/2019</t>
  </si>
  <si>
    <t>Jumlah Koperasi Kec.Kapuas</t>
  </si>
  <si>
    <t>II</t>
  </si>
  <si>
    <t>KEC. PARINDU</t>
  </si>
  <si>
    <t>Parindu</t>
  </si>
  <si>
    <t xml:space="preserve"> Parindu</t>
  </si>
  <si>
    <t>Koperasi Serba Usaha Kharabat Sejahtera Mandiri</t>
  </si>
  <si>
    <t xml:space="preserve"> 213/BH/X.VII.7/XII/DPPK/07 11/12/2007</t>
  </si>
  <si>
    <t>Koperasi Pegawai Negeri Handayani</t>
  </si>
  <si>
    <t xml:space="preserve"> 48/BH/X 07/06/1996</t>
  </si>
  <si>
    <t>5 Maret 2020</t>
  </si>
  <si>
    <t>Jumlah Koperasi Kec.Parindu</t>
  </si>
  <si>
    <t>III</t>
  </si>
  <si>
    <t>KEC. MUKOK</t>
  </si>
  <si>
    <t>Koperasi Unit Desa Karya Usaha</t>
  </si>
  <si>
    <t>Mukok</t>
  </si>
  <si>
    <t xml:space="preserve"> 89/BH/X.2 11/09/1995</t>
  </si>
  <si>
    <t xml:space="preserve"> Mukok</t>
  </si>
  <si>
    <t>Koperasi Karyawan Multi Sejahtera</t>
  </si>
  <si>
    <t xml:space="preserve"> 302/BH/XVII.7/ VIII/DPPK/2012 09/08/2012</t>
  </si>
  <si>
    <t>Koperasi Serba Usaha Mina Jaya</t>
  </si>
  <si>
    <t xml:space="preserve"> 175/BH/X.2 06/12/2005</t>
  </si>
  <si>
    <t xml:space="preserve">Jumlah Koperasi Kec. Mukok </t>
  </si>
  <si>
    <t>IV</t>
  </si>
  <si>
    <t>KEC. JANGKANG</t>
  </si>
  <si>
    <t>Koperasi Unit Desa Jangkang</t>
  </si>
  <si>
    <t>Jangkang</t>
  </si>
  <si>
    <t xml:space="preserve"> 126.a/BH/X 30/10/1995</t>
  </si>
  <si>
    <t xml:space="preserve"> Jangkang</t>
  </si>
  <si>
    <t>Koperasi Wanita Tunggal Lestari</t>
  </si>
  <si>
    <t xml:space="preserve"> 262/BH/XVII.7/ /IX/DPPK/10 08/09/2010</t>
  </si>
  <si>
    <t>Jumlah Koperasi Kec.Jangkang</t>
  </si>
  <si>
    <t>V</t>
  </si>
  <si>
    <t>KEC. BONTI</t>
  </si>
  <si>
    <t>Bonti</t>
  </si>
  <si>
    <t xml:space="preserve"> Bonti</t>
  </si>
  <si>
    <t>Koperasi Pegawai Negeri Cinta Sejahtera</t>
  </si>
  <si>
    <t xml:space="preserve"> 143/BH/X 19/03/1998</t>
  </si>
  <si>
    <t>Jumlah Koperasi Kec. Bonti</t>
  </si>
  <si>
    <t>VI</t>
  </si>
  <si>
    <t>KEC. MELIAU</t>
  </si>
  <si>
    <t>Meliau</t>
  </si>
  <si>
    <t xml:space="preserve"> Meliau</t>
  </si>
  <si>
    <t>Koperasi Karyawan Harapan Desa</t>
  </si>
  <si>
    <t>1524/BH/X 10/03/1994</t>
  </si>
  <si>
    <t>07 Oktober 2020</t>
  </si>
  <si>
    <t>Koperasi Karyawan Dura Indah Lestari</t>
  </si>
  <si>
    <t xml:space="preserve"> 097/BH/X.2 29/06/2001</t>
  </si>
  <si>
    <t>Koperasi  Serba Usaha Keramat Mulia</t>
  </si>
  <si>
    <t xml:space="preserve"> 300/BH/XVII.7/VI/DPPK/2012 21/06/2012</t>
  </si>
  <si>
    <t>Jumlah  Koperasi Kec. Meliau</t>
  </si>
  <si>
    <t>VII</t>
  </si>
  <si>
    <t>KEC. TAYAN HULU</t>
  </si>
  <si>
    <t>Tayan Hulu</t>
  </si>
  <si>
    <t xml:space="preserve"> Tyn Hulu</t>
  </si>
  <si>
    <t>Koperasi Unit Desa Riak Sungai Sengoret</t>
  </si>
  <si>
    <t xml:space="preserve"> 186/BH/X.2 05/09/2006</t>
  </si>
  <si>
    <t>Tyn Hulu</t>
  </si>
  <si>
    <t>Koperasi Karyawan Karya Sejahtera</t>
  </si>
  <si>
    <t xml:space="preserve"> 1198a/BH/X.2 31/03/1998</t>
  </si>
  <si>
    <t>Koperasi Karyawan Maju Bersama</t>
  </si>
  <si>
    <t xml:space="preserve"> 174/BH/X.2 06/12/2005</t>
  </si>
  <si>
    <t>Koperasi Karyawan RS Mekar Selangit</t>
  </si>
  <si>
    <t>013014/BH/M.KUKM/.2IV/2019 09/04/2019</t>
  </si>
  <si>
    <t>Koperasi Serba Usaha Berkat Jurong Sawit</t>
  </si>
  <si>
    <t>004516/BH/M.KUKM.2/VI/2017 20/06/2017</t>
  </si>
  <si>
    <t>Koperasi Serba Usaha Semarong Multi Guna</t>
  </si>
  <si>
    <t>013110/BH/M.KUKM.2/IV/2019 15/04/2019</t>
  </si>
  <si>
    <t>Koperasi Sumber Anugrah</t>
  </si>
  <si>
    <t xml:space="preserve"> 179/BH/X.2 24/04/2006</t>
  </si>
  <si>
    <t>Jumlah Koperasi Kec. Tayan Hulu</t>
  </si>
  <si>
    <t>VIII</t>
  </si>
  <si>
    <t>KEC. BALAI</t>
  </si>
  <si>
    <t>Balai</t>
  </si>
  <si>
    <t xml:space="preserve"> Balai</t>
  </si>
  <si>
    <t>Koperasi Tiong Kandang</t>
  </si>
  <si>
    <t xml:space="preserve"> 651.a/BH/X 19/10/1995</t>
  </si>
  <si>
    <t>Jumlah Koperasi Kec. Balai</t>
  </si>
  <si>
    <t>IX</t>
  </si>
  <si>
    <t>KEC. TAYAN HILIR</t>
  </si>
  <si>
    <t>Tayan Hilir</t>
  </si>
  <si>
    <t xml:space="preserve"> Tayan Hilir</t>
  </si>
  <si>
    <t>Koperasi Karyawan Gunung Mas Maju Jaya</t>
  </si>
  <si>
    <t xml:space="preserve"> 181/BH/X.2 15/05/2006</t>
  </si>
  <si>
    <t>Koperasi Serba Usaha Ridha Bina Usaha</t>
  </si>
  <si>
    <t xml:space="preserve"> 253/BH/XVII.7/XI/DPPK/2009 23/11/2009</t>
  </si>
  <si>
    <t>Koperasi Serba Usaha Alifu Abadi</t>
  </si>
  <si>
    <t xml:space="preserve"> 280/BH/XVII.7 /VIII/DPPK/11 11/08/2011</t>
  </si>
  <si>
    <t>Koperasi Mekar Lestari</t>
  </si>
  <si>
    <t xml:space="preserve"> 095/BH/X.2 29/06/2001</t>
  </si>
  <si>
    <t>Koperasi Kapitan Jaya</t>
  </si>
  <si>
    <t xml:space="preserve"> 235/BH/X.VII.7/III/DPPK/2009 24/03/2009</t>
  </si>
  <si>
    <t>Koperasi Beruma</t>
  </si>
  <si>
    <t xml:space="preserve"> 303/BH/XVIII.7/VIII/DPPK/2012 13/08/2012</t>
  </si>
  <si>
    <t>Jumlah Koperasi Kec. Tayan Hilir</t>
  </si>
  <si>
    <t>X</t>
  </si>
  <si>
    <t>KEC. TOBA</t>
  </si>
  <si>
    <t>Toba</t>
  </si>
  <si>
    <t>Koperasi Serba Usaha Cipta Karya Mandiri</t>
  </si>
  <si>
    <t xml:space="preserve"> 274/BH/XVII.7/V/DPPK/201 23/05/2011</t>
  </si>
  <si>
    <t>Koperasi Karyawan Surya Agro Palma Palmindo</t>
  </si>
  <si>
    <t>011052/BH/M.KUKLM.2/XII/2018 11/12/18</t>
  </si>
  <si>
    <t>Koperasi Karyawan Modang Harapan Makmur</t>
  </si>
  <si>
    <t>013104/BH/M.KUKM.2/IV/2019 15/04/2019</t>
  </si>
  <si>
    <t>Koperasi Tanjung Harapan</t>
  </si>
  <si>
    <t xml:space="preserve"> 278/BH/XVII.7 /V/DPPK/2011 26/05/2011</t>
  </si>
  <si>
    <t>Koperasi Konsumen Kaseh Serayok</t>
  </si>
  <si>
    <t xml:space="preserve"> 317/BH/XVII.7/ VII/DPPK/2013 22/07/2013</t>
  </si>
  <si>
    <t>Jumlah Koperasi Kec.Toba</t>
  </si>
  <si>
    <t>XI</t>
  </si>
  <si>
    <t>KEC. KEMBAYAN</t>
  </si>
  <si>
    <t>Kembayan</t>
  </si>
  <si>
    <t>Koperasi Unit Desa Usaha Bersama</t>
  </si>
  <si>
    <t xml:space="preserve"> 215/BH/X.2 11/12/2007</t>
  </si>
  <si>
    <t>Koperasi Serba Usaha Sompe</t>
  </si>
  <si>
    <t xml:space="preserve"> 041/BH/X.2 7/5/1999</t>
  </si>
  <si>
    <t>Koperasi Serba Usaha Timpoc</t>
  </si>
  <si>
    <t>076.a/BH/X.II.7/V/DPPK/2007 01/05/20017</t>
  </si>
  <si>
    <t>Koperasi Serba Usaha Batu Tinggi (Bina Persatuan)</t>
  </si>
  <si>
    <t xml:space="preserve"> 093/BH/X.2 28/06/2001</t>
  </si>
  <si>
    <t>Koperasi Serba Usaha Hibunt Majo</t>
  </si>
  <si>
    <t xml:space="preserve"> 260/BH/XVII.7 /VI/DPPK/10 10/06/2010</t>
  </si>
  <si>
    <t>Koperasi Karyawan Plasma Kembayan</t>
  </si>
  <si>
    <t xml:space="preserve"> 271/BH/XVII.7 /I/DPPK/2011 28/1/2011</t>
  </si>
  <si>
    <t>Koperasi Serba Usaha Sumpua Kurama</t>
  </si>
  <si>
    <t xml:space="preserve"> 100/BH/X.2 8/3/2007</t>
  </si>
  <si>
    <t>25 Januari 2020</t>
  </si>
  <si>
    <t>Koperasi Karyawan Mekar Sejahtera</t>
  </si>
  <si>
    <t>Kop.Karyawan (Kopkar)</t>
  </si>
  <si>
    <t xml:space="preserve"> 133/BH/X.2 6/9/2003</t>
  </si>
  <si>
    <t>Koperasi Bunuo Batas</t>
  </si>
  <si>
    <t xml:space="preserve"> 301/BH/XVII.7/VII/DPPK/2012 5/7/2011</t>
  </si>
  <si>
    <t>KOPERASI KONSUMEN TERIGAS USAHA BERSAMA</t>
  </si>
  <si>
    <t>AHU-0000997.AH.01.26.TAHUN 2019 12/07/2019</t>
  </si>
  <si>
    <t>Jumlah Koperasi Kec. Kembayan</t>
  </si>
  <si>
    <t>XII</t>
  </si>
  <si>
    <t>KEC. BEDUAI</t>
  </si>
  <si>
    <t>Jumlah Koperasi Kec. Beduai</t>
  </si>
  <si>
    <t>6  BH</t>
  </si>
  <si>
    <t>XIII</t>
  </si>
  <si>
    <t>KEC.  NOYAN</t>
  </si>
  <si>
    <t>Noyan</t>
  </si>
  <si>
    <t xml:space="preserve"> Noyan</t>
  </si>
  <si>
    <t>Koperasi Unit Desa Mekar Jaya</t>
  </si>
  <si>
    <t xml:space="preserve"> 326/BH/X 26/4/1996</t>
  </si>
  <si>
    <t>Jumlah Koperasi Kec. Noyan</t>
  </si>
  <si>
    <t>XIV</t>
  </si>
  <si>
    <t>KEC.  SEKAYAM</t>
  </si>
  <si>
    <t>Sekayam</t>
  </si>
  <si>
    <t xml:space="preserve"> Sekayam</t>
  </si>
  <si>
    <t>Koperasi Karyawan Giat Kreatif Maju</t>
  </si>
  <si>
    <t>330/BH/XVII.7/DPPK/2014 10/10/2004</t>
  </si>
  <si>
    <t>-</t>
  </si>
  <si>
    <t>Koppontren Al- Mizan</t>
  </si>
  <si>
    <t xml:space="preserve"> 52/BH/X 10/7/1995</t>
  </si>
  <si>
    <t>Koperasi Serba Usaha Sungai Daun Maju Jaya</t>
  </si>
  <si>
    <t xml:space="preserve"> 171/BH/X.2  13/09/2005</t>
  </si>
  <si>
    <t>Koperasi Serba Usaha Sinar Bayan</t>
  </si>
  <si>
    <t xml:space="preserve"> 194/BH/XVII.7/I/DPPK/2007 31/1/2007</t>
  </si>
  <si>
    <t>Koperasi Sinar Engkuang</t>
  </si>
  <si>
    <t xml:space="preserve"> 273/BH/XVII.7/IV/DPPK/11 4/4/2011</t>
  </si>
  <si>
    <t>Koperasi Sinar Perbatasan Entikong Skyam Indonesia</t>
  </si>
  <si>
    <t xml:space="preserve"> 279/BH/XVII.7 /VI/DPPK/11 8/6/2011</t>
  </si>
  <si>
    <t>Koperasi Wanita Anak Karambay</t>
  </si>
  <si>
    <t xml:space="preserve"> 292/BH/XVII.7/ II/DPPK/2012 15/2/2012</t>
  </si>
  <si>
    <t>Koperasi Wanita Balai Karangan Sejahtera</t>
  </si>
  <si>
    <t>Kop.Wanita (Kopwan)</t>
  </si>
  <si>
    <t xml:space="preserve"> 297/BH/XVII.7/ IV/DPPK/2012 4/4/2012</t>
  </si>
  <si>
    <t>Koperasi Wanita Lancar Bersama</t>
  </si>
  <si>
    <t xml:space="preserve"> 299/BH/XVII.7/IV/DPPK/2012 23/4/2012</t>
  </si>
  <si>
    <t>Jumlah Koperasi Kec. Sekayam</t>
  </si>
  <si>
    <t>XV</t>
  </si>
  <si>
    <t>KEC.  ENTIKONG</t>
  </si>
  <si>
    <t>Entikong</t>
  </si>
  <si>
    <t xml:space="preserve"> Entikong</t>
  </si>
  <si>
    <t>Koperasi Wanita Formula Jaya</t>
  </si>
  <si>
    <t xml:space="preserve"> 190/BH/X.2  12/10/2006</t>
  </si>
  <si>
    <t>Koperasi Pengusaha&amp;Pedagang Perbatasan Indonesia</t>
  </si>
  <si>
    <t xml:space="preserve"> 155/BH/X.2 29/10/2004</t>
  </si>
  <si>
    <t>Jumlah Koperasi Kec.Entikong</t>
  </si>
  <si>
    <t>JUMLAH   ( I  S/D  XV )</t>
  </si>
  <si>
    <t>Kepala Dinas Perindustrian Perdagangan Koperasi</t>
  </si>
  <si>
    <t>dan Usaha Mikro Kabupaten Sanggau</t>
  </si>
  <si>
    <t>Syarif Ibnu Marwan, SH, M.Si</t>
  </si>
  <si>
    <t>Pembina Utama Muda</t>
  </si>
  <si>
    <t>NIP. 19660221 199603 1 002</t>
  </si>
  <si>
    <t xml:space="preserve"> </t>
  </si>
  <si>
    <t>29 BH</t>
  </si>
  <si>
    <t xml:space="preserve">   2 BH</t>
  </si>
  <si>
    <t>3  BH</t>
  </si>
  <si>
    <t>2  BH</t>
  </si>
  <si>
    <t>1  BH</t>
  </si>
  <si>
    <t>7 BH</t>
  </si>
  <si>
    <t>1 BH</t>
  </si>
  <si>
    <t>6 BH</t>
  </si>
  <si>
    <t>5  BH</t>
  </si>
  <si>
    <t>10  BH</t>
  </si>
  <si>
    <t>9  BH</t>
  </si>
  <si>
    <t>DIREKTORI DATA KOPERASI KONSUMEN YANG AKTIF</t>
  </si>
  <si>
    <t>Koperasi Staf Abadi Cemerlang</t>
  </si>
  <si>
    <t xml:space="preserve"> 309/BH/XVII.7/ XII/DPPK/2012 03/12/2012</t>
  </si>
  <si>
    <t>4  BH</t>
  </si>
  <si>
    <t>82 BH</t>
  </si>
  <si>
    <t>Jumlah</t>
  </si>
  <si>
    <t>Jumlah Koperasi Konsumsi Aktif Milik Mandiri Kabupaten Sanggau Tahun 2021</t>
  </si>
  <si>
    <t>Data bersumber dari ODS (Online Data System) 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</si>
</sst>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27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indexed="8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6"/>
      <color theme="1"/>
      <name val="Times New Roman"/>
      <family val="1"/>
    </font>
    <font>
      <sz val="11"/>
      <color theme="1"/>
      <name val="Calibri"/>
      <family val="2"/>
      <charset val="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8" fillId="0" borderId="0"/>
    <xf numFmtId="41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4" fontId="26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2" xfId="0" applyFont="1" applyFill="1" applyBorder="1" applyAlignment="1" applyProtection="1">
      <alignment horizontal="left" indent="3"/>
    </xf>
    <xf numFmtId="0" fontId="10" fillId="0" borderId="0" xfId="1" applyFont="1" applyAlignment="1">
      <alignment horizontal="left"/>
    </xf>
    <xf numFmtId="0" fontId="10" fillId="0" borderId="0" xfId="1" applyFont="1"/>
    <xf numFmtId="0" fontId="9" fillId="5" borderId="0" xfId="1" applyFont="1" applyFill="1"/>
    <xf numFmtId="41" fontId="9" fillId="5" borderId="0" xfId="2" applyFont="1" applyFill="1"/>
    <xf numFmtId="0" fontId="9" fillId="0" borderId="21" xfId="1" applyFont="1" applyBorder="1" applyAlignment="1">
      <alignment horizontal="center"/>
    </xf>
    <xf numFmtId="0" fontId="9" fillId="0" borderId="0" xfId="1" applyFont="1"/>
    <xf numFmtId="41" fontId="9" fillId="0" borderId="0" xfId="2" applyFont="1" applyFill="1" applyBorder="1" applyAlignment="1">
      <alignment horizontal="right"/>
    </xf>
    <xf numFmtId="0" fontId="9" fillId="7" borderId="21" xfId="1" applyFont="1" applyFill="1" applyBorder="1" applyAlignment="1">
      <alignment horizontal="center"/>
    </xf>
    <xf numFmtId="0" fontId="9" fillId="7" borderId="21" xfId="1" applyFont="1" applyFill="1" applyBorder="1" applyAlignment="1">
      <alignment horizontal="left"/>
    </xf>
    <xf numFmtId="0" fontId="9" fillId="7" borderId="0" xfId="1" applyFont="1" applyFill="1"/>
    <xf numFmtId="41" fontId="9" fillId="7" borderId="0" xfId="2" applyFont="1" applyFill="1" applyBorder="1" applyAlignment="1">
      <alignment horizontal="right"/>
    </xf>
    <xf numFmtId="0" fontId="12" fillId="8" borderId="21" xfId="1" applyFont="1" applyFill="1" applyBorder="1" applyAlignment="1">
      <alignment horizontal="center"/>
    </xf>
    <xf numFmtId="0" fontId="10" fillId="8" borderId="21" xfId="1" applyFont="1" applyFill="1" applyBorder="1"/>
    <xf numFmtId="0" fontId="10" fillId="8" borderId="21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/>
    </xf>
    <xf numFmtId="0" fontId="10" fillId="8" borderId="21" xfId="1" applyFont="1" applyFill="1" applyBorder="1" applyAlignment="1">
      <alignment horizontal="center"/>
    </xf>
    <xf numFmtId="41" fontId="10" fillId="8" borderId="21" xfId="2" applyFont="1" applyFill="1" applyBorder="1" applyAlignment="1">
      <alignment horizontal="center"/>
    </xf>
    <xf numFmtId="41" fontId="10" fillId="8" borderId="21" xfId="2" applyFont="1" applyFill="1" applyBorder="1"/>
    <xf numFmtId="0" fontId="10" fillId="8" borderId="0" xfId="1" applyFont="1" applyFill="1"/>
    <xf numFmtId="41" fontId="10" fillId="8" borderId="0" xfId="2" applyFont="1" applyFill="1" applyBorder="1"/>
    <xf numFmtId="0" fontId="10" fillId="9" borderId="0" xfId="1" applyFont="1" applyFill="1"/>
    <xf numFmtId="41" fontId="10" fillId="8" borderId="21" xfId="2" quotePrefix="1" applyFont="1" applyFill="1" applyBorder="1" applyAlignment="1">
      <alignment horizontal="center"/>
    </xf>
    <xf numFmtId="41" fontId="10" fillId="8" borderId="15" xfId="2" applyFont="1" applyFill="1" applyBorder="1" applyAlignment="1">
      <alignment horizontal="center"/>
    </xf>
    <xf numFmtId="41" fontId="10" fillId="8" borderId="15" xfId="2" applyFont="1" applyFill="1" applyBorder="1"/>
    <xf numFmtId="0" fontId="10" fillId="8" borderId="15" xfId="1" applyFont="1" applyFill="1" applyBorder="1"/>
    <xf numFmtId="0" fontId="10" fillId="8" borderId="15" xfId="1" applyFont="1" applyFill="1" applyBorder="1" applyAlignment="1">
      <alignment horizontal="center"/>
    </xf>
    <xf numFmtId="41" fontId="10" fillId="8" borderId="15" xfId="2" quotePrefix="1" applyFont="1" applyFill="1" applyBorder="1" applyAlignment="1">
      <alignment horizontal="center"/>
    </xf>
    <xf numFmtId="0" fontId="13" fillId="8" borderId="21" xfId="1" applyFont="1" applyFill="1" applyBorder="1" applyAlignment="1">
      <alignment horizontal="center" vertical="center"/>
    </xf>
    <xf numFmtId="0" fontId="13" fillId="8" borderId="0" xfId="1" applyFont="1" applyFill="1" applyAlignment="1">
      <alignment horizontal="center" vertical="center"/>
    </xf>
    <xf numFmtId="0" fontId="12" fillId="8" borderId="20" xfId="1" applyFont="1" applyFill="1" applyBorder="1" applyAlignment="1">
      <alignment horizontal="center"/>
    </xf>
    <xf numFmtId="0" fontId="10" fillId="8" borderId="20" xfId="1" applyFont="1" applyFill="1" applyBorder="1"/>
    <xf numFmtId="0" fontId="10" fillId="8" borderId="20" xfId="1" applyFont="1" applyFill="1" applyBorder="1" applyAlignment="1">
      <alignment horizontal="center" vertical="center"/>
    </xf>
    <xf numFmtId="0" fontId="10" fillId="8" borderId="20" xfId="1" applyFont="1" applyFill="1" applyBorder="1" applyAlignment="1">
      <alignment horizontal="center"/>
    </xf>
    <xf numFmtId="14" fontId="10" fillId="8" borderId="20" xfId="1" applyNumberFormat="1" applyFont="1" applyFill="1" applyBorder="1" applyAlignment="1">
      <alignment horizontal="center"/>
    </xf>
    <xf numFmtId="41" fontId="10" fillId="8" borderId="20" xfId="2" applyFont="1" applyFill="1" applyBorder="1" applyAlignment="1">
      <alignment horizontal="center"/>
    </xf>
    <xf numFmtId="41" fontId="10" fillId="8" borderId="20" xfId="2" applyFont="1" applyFill="1" applyBorder="1"/>
    <xf numFmtId="14" fontId="10" fillId="8" borderId="21" xfId="1" applyNumberFormat="1" applyFont="1" applyFill="1" applyBorder="1" applyAlignment="1">
      <alignment horizontal="center"/>
    </xf>
    <xf numFmtId="0" fontId="12" fillId="8" borderId="21" xfId="1" applyFont="1" applyFill="1" applyBorder="1"/>
    <xf numFmtId="0" fontId="12" fillId="8" borderId="20" xfId="1" applyFont="1" applyFill="1" applyBorder="1" applyAlignment="1">
      <alignment horizontal="center" vertical="center"/>
    </xf>
    <xf numFmtId="0" fontId="14" fillId="8" borderId="21" xfId="1" applyFont="1" applyFill="1" applyBorder="1" applyAlignment="1">
      <alignment horizontal="center"/>
    </xf>
    <xf numFmtId="14" fontId="12" fillId="8" borderId="21" xfId="1" applyNumberFormat="1" applyFont="1" applyFill="1" applyBorder="1" applyAlignment="1">
      <alignment horizontal="center"/>
    </xf>
    <xf numFmtId="41" fontId="12" fillId="8" borderId="21" xfId="2" applyFont="1" applyFill="1" applyBorder="1" applyAlignment="1">
      <alignment horizontal="center"/>
    </xf>
    <xf numFmtId="41" fontId="12" fillId="8" borderId="21" xfId="2" quotePrefix="1" applyFont="1" applyFill="1" applyBorder="1" applyAlignment="1">
      <alignment horizontal="center"/>
    </xf>
    <xf numFmtId="41" fontId="12" fillId="8" borderId="21" xfId="2" applyFont="1" applyFill="1" applyBorder="1"/>
    <xf numFmtId="41" fontId="12" fillId="8" borderId="15" xfId="2" applyFont="1" applyFill="1" applyBorder="1"/>
    <xf numFmtId="0" fontId="12" fillId="9" borderId="0" xfId="1" applyFont="1" applyFill="1"/>
    <xf numFmtId="0" fontId="12" fillId="8" borderId="0" xfId="1" applyFont="1" applyFill="1"/>
    <xf numFmtId="0" fontId="16" fillId="8" borderId="21" xfId="1" applyFont="1" applyFill="1" applyBorder="1" applyAlignment="1">
      <alignment horizontal="center" vertical="center"/>
    </xf>
    <xf numFmtId="0" fontId="10" fillId="8" borderId="0" xfId="1" applyFont="1" applyFill="1" applyBorder="1"/>
    <xf numFmtId="14" fontId="10" fillId="8" borderId="15" xfId="1" applyNumberFormat="1" applyFont="1" applyFill="1" applyBorder="1" applyAlignment="1">
      <alignment horizontal="center"/>
    </xf>
    <xf numFmtId="0" fontId="9" fillId="8" borderId="21" xfId="1" applyFont="1" applyFill="1" applyBorder="1" applyAlignment="1">
      <alignment horizontal="center" vertical="center"/>
    </xf>
    <xf numFmtId="0" fontId="17" fillId="8" borderId="21" xfId="1" quotePrefix="1" applyFont="1" applyFill="1" applyBorder="1" applyAlignment="1">
      <alignment horizontal="center"/>
    </xf>
    <xf numFmtId="0" fontId="10" fillId="8" borderId="19" xfId="1" applyFont="1" applyFill="1" applyBorder="1"/>
    <xf numFmtId="0" fontId="10" fillId="8" borderId="19" xfId="1" applyFont="1" applyFill="1" applyBorder="1" applyAlignment="1">
      <alignment horizontal="center"/>
    </xf>
    <xf numFmtId="14" fontId="10" fillId="8" borderId="19" xfId="1" applyNumberFormat="1" applyFont="1" applyFill="1" applyBorder="1" applyAlignment="1">
      <alignment horizontal="center"/>
    </xf>
    <xf numFmtId="41" fontId="10" fillId="8" borderId="19" xfId="2" applyFont="1" applyFill="1" applyBorder="1" applyAlignment="1">
      <alignment horizontal="center"/>
    </xf>
    <xf numFmtId="0" fontId="12" fillId="8" borderId="21" xfId="1" applyFont="1" applyFill="1" applyBorder="1" applyAlignment="1">
      <alignment horizontal="center" vertical="center"/>
    </xf>
    <xf numFmtId="0" fontId="17" fillId="10" borderId="21" xfId="1" quotePrefix="1" applyFont="1" applyFill="1" applyBorder="1" applyAlignment="1">
      <alignment horizontal="center"/>
    </xf>
    <xf numFmtId="0" fontId="9" fillId="11" borderId="21" xfId="1" applyFont="1" applyFill="1" applyBorder="1"/>
    <xf numFmtId="0" fontId="9" fillId="11" borderId="21" xfId="1" applyFont="1" applyFill="1" applyBorder="1" applyAlignment="1">
      <alignment horizontal="center" vertical="center"/>
    </xf>
    <xf numFmtId="14" fontId="9" fillId="11" borderId="21" xfId="1" applyNumberFormat="1" applyFont="1" applyFill="1" applyBorder="1" applyAlignment="1">
      <alignment horizontal="center"/>
    </xf>
    <xf numFmtId="41" fontId="9" fillId="11" borderId="21" xfId="1" applyNumberFormat="1" applyFont="1" applyFill="1" applyBorder="1" applyAlignment="1">
      <alignment horizontal="center"/>
    </xf>
    <xf numFmtId="41" fontId="9" fillId="0" borderId="0" xfId="1" applyNumberFormat="1" applyFont="1"/>
    <xf numFmtId="0" fontId="9" fillId="7" borderId="21" xfId="1" applyFont="1" applyFill="1" applyBorder="1"/>
    <xf numFmtId="0" fontId="10" fillId="7" borderId="21" xfId="1" applyFont="1" applyFill="1" applyBorder="1"/>
    <xf numFmtId="0" fontId="10" fillId="7" borderId="21" xfId="1" applyFont="1" applyFill="1" applyBorder="1" applyAlignment="1">
      <alignment horizontal="center"/>
    </xf>
    <xf numFmtId="14" fontId="10" fillId="7" borderId="21" xfId="1" applyNumberFormat="1" applyFont="1" applyFill="1" applyBorder="1" applyAlignment="1">
      <alignment horizontal="center"/>
    </xf>
    <xf numFmtId="0" fontId="10" fillId="7" borderId="0" xfId="1" applyFont="1" applyFill="1"/>
    <xf numFmtId="41" fontId="10" fillId="12" borderId="21" xfId="2" applyFont="1" applyFill="1" applyBorder="1" applyAlignment="1">
      <alignment vertical="center"/>
    </xf>
    <xf numFmtId="0" fontId="10" fillId="12" borderId="21" xfId="1" applyFont="1" applyFill="1" applyBorder="1" applyAlignment="1">
      <alignment horizontal="center" vertical="center"/>
    </xf>
    <xf numFmtId="0" fontId="9" fillId="12" borderId="21" xfId="1" applyFont="1" applyFill="1" applyBorder="1" applyAlignment="1">
      <alignment horizontal="center" vertical="center"/>
    </xf>
    <xf numFmtId="41" fontId="10" fillId="12" borderId="21" xfId="2" applyFont="1" applyFill="1" applyBorder="1" applyAlignment="1">
      <alignment horizontal="center" vertical="center"/>
    </xf>
    <xf numFmtId="41" fontId="10" fillId="7" borderId="0" xfId="2" applyFont="1" applyFill="1" applyBorder="1"/>
    <xf numFmtId="41" fontId="10" fillId="8" borderId="19" xfId="2" applyFont="1" applyFill="1" applyBorder="1"/>
    <xf numFmtId="0" fontId="10" fillId="8" borderId="15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/>
    </xf>
    <xf numFmtId="0" fontId="9" fillId="11" borderId="21" xfId="1" applyFont="1" applyFill="1" applyBorder="1" applyAlignment="1">
      <alignment horizontal="center"/>
    </xf>
    <xf numFmtId="0" fontId="14" fillId="7" borderId="20" xfId="1" applyFont="1" applyFill="1" applyBorder="1" applyAlignment="1">
      <alignment horizontal="center"/>
    </xf>
    <xf numFmtId="0" fontId="9" fillId="7" borderId="20" xfId="1" applyFont="1" applyFill="1" applyBorder="1"/>
    <xf numFmtId="0" fontId="9" fillId="7" borderId="20" xfId="1" applyFont="1" applyFill="1" applyBorder="1" applyAlignment="1">
      <alignment horizontal="center" vertical="center"/>
    </xf>
    <xf numFmtId="0" fontId="9" fillId="7" borderId="20" xfId="1" applyFont="1" applyFill="1" applyBorder="1" applyAlignment="1">
      <alignment horizontal="center"/>
    </xf>
    <xf numFmtId="41" fontId="9" fillId="7" borderId="20" xfId="1" applyNumberFormat="1" applyFont="1" applyFill="1" applyBorder="1" applyAlignment="1">
      <alignment horizontal="center"/>
    </xf>
    <xf numFmtId="0" fontId="9" fillId="8" borderId="20" xfId="1" applyFont="1" applyFill="1" applyBorder="1" applyAlignment="1">
      <alignment horizontal="center" vertical="center"/>
    </xf>
    <xf numFmtId="0" fontId="10" fillId="3" borderId="0" xfId="1" applyFont="1" applyFill="1"/>
    <xf numFmtId="0" fontId="10" fillId="0" borderId="21" xfId="1" applyFont="1" applyBorder="1" applyAlignment="1">
      <alignment horizontal="center"/>
    </xf>
    <xf numFmtId="41" fontId="9" fillId="11" borderId="21" xfId="1" applyNumberFormat="1" applyFont="1" applyFill="1" applyBorder="1"/>
    <xf numFmtId="41" fontId="14" fillId="0" borderId="0" xfId="1" applyNumberFormat="1" applyFont="1"/>
    <xf numFmtId="0" fontId="9" fillId="7" borderId="21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/>
    </xf>
    <xf numFmtId="0" fontId="9" fillId="11" borderId="21" xfId="1" applyFont="1" applyFill="1" applyBorder="1" applyAlignment="1">
      <alignment horizontal="left"/>
    </xf>
    <xf numFmtId="41" fontId="9" fillId="11" borderId="21" xfId="1" applyNumberFormat="1" applyFont="1" applyFill="1" applyBorder="1" applyAlignment="1">
      <alignment horizontal="left"/>
    </xf>
    <xf numFmtId="0" fontId="9" fillId="7" borderId="21" xfId="1" applyFont="1" applyFill="1" applyBorder="1" applyAlignment="1">
      <alignment horizontal="left" vertical="center"/>
    </xf>
    <xf numFmtId="0" fontId="10" fillId="7" borderId="21" xfId="1" applyFont="1" applyFill="1" applyBorder="1" applyAlignment="1">
      <alignment horizontal="left"/>
    </xf>
    <xf numFmtId="0" fontId="10" fillId="8" borderId="21" xfId="1" applyFont="1" applyFill="1" applyBorder="1" applyAlignment="1">
      <alignment horizontal="left"/>
    </xf>
    <xf numFmtId="14" fontId="10" fillId="11" borderId="21" xfId="1" applyNumberFormat="1" applyFont="1" applyFill="1" applyBorder="1" applyAlignment="1">
      <alignment horizontal="center"/>
    </xf>
    <xf numFmtId="41" fontId="9" fillId="0" borderId="0" xfId="2" applyFont="1" applyFill="1" applyBorder="1" applyAlignment="1">
      <alignment horizontal="center"/>
    </xf>
    <xf numFmtId="0" fontId="10" fillId="7" borderId="21" xfId="1" applyFont="1" applyFill="1" applyBorder="1" applyAlignment="1">
      <alignment horizontal="center" vertical="center"/>
    </xf>
    <xf numFmtId="41" fontId="9" fillId="7" borderId="0" xfId="2" applyFont="1" applyFill="1" applyBorder="1" applyAlignment="1">
      <alignment horizontal="center"/>
    </xf>
    <xf numFmtId="41" fontId="9" fillId="8" borderId="0" xfId="2" applyFont="1" applyFill="1" applyBorder="1" applyAlignment="1">
      <alignment horizontal="center"/>
    </xf>
    <xf numFmtId="0" fontId="17" fillId="8" borderId="20" xfId="1" quotePrefix="1" applyFont="1" applyFill="1" applyBorder="1" applyAlignment="1">
      <alignment horizontal="center"/>
    </xf>
    <xf numFmtId="41" fontId="18" fillId="8" borderId="21" xfId="2" applyFont="1" applyFill="1" applyBorder="1"/>
    <xf numFmtId="0" fontId="10" fillId="0" borderId="15" xfId="1" applyFont="1" applyBorder="1" applyAlignment="1">
      <alignment horizontal="center"/>
    </xf>
    <xf numFmtId="0" fontId="9" fillId="11" borderId="15" xfId="1" applyFont="1" applyFill="1" applyBorder="1" applyAlignment="1">
      <alignment horizontal="left"/>
    </xf>
    <xf numFmtId="41" fontId="10" fillId="8" borderId="21" xfId="1" applyNumberFormat="1" applyFont="1" applyFill="1" applyBorder="1" applyAlignment="1">
      <alignment horizontal="right" vertical="center"/>
    </xf>
    <xf numFmtId="0" fontId="14" fillId="0" borderId="21" xfId="1" applyFont="1" applyBorder="1" applyAlignment="1">
      <alignment horizontal="center"/>
    </xf>
    <xf numFmtId="14" fontId="9" fillId="7" borderId="21" xfId="1" applyNumberFormat="1" applyFont="1" applyFill="1" applyBorder="1" applyAlignment="1">
      <alignment horizontal="center"/>
    </xf>
    <xf numFmtId="41" fontId="10" fillId="8" borderId="21" xfId="2" applyFont="1" applyFill="1" applyBorder="1" applyAlignment="1">
      <alignment horizontal="right"/>
    </xf>
    <xf numFmtId="0" fontId="14" fillId="7" borderId="21" xfId="1" applyFont="1" applyFill="1" applyBorder="1" applyAlignment="1">
      <alignment horizontal="center"/>
    </xf>
    <xf numFmtId="0" fontId="10" fillId="12" borderId="21" xfId="1" applyFont="1" applyFill="1" applyBorder="1" applyAlignment="1">
      <alignment horizontal="left" vertical="center" wrapText="1"/>
    </xf>
    <xf numFmtId="0" fontId="9" fillId="11" borderId="15" xfId="1" applyFont="1" applyFill="1" applyBorder="1"/>
    <xf numFmtId="0" fontId="9" fillId="11" borderId="15" xfId="1" applyFont="1" applyFill="1" applyBorder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9" fillId="8" borderId="15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11" borderId="15" xfId="1" applyFont="1" applyFill="1" applyBorder="1" applyAlignment="1">
      <alignment vertical="center"/>
    </xf>
    <xf numFmtId="14" fontId="9" fillId="11" borderId="15" xfId="1" applyNumberFormat="1" applyFont="1" applyFill="1" applyBorder="1" applyAlignment="1">
      <alignment horizontal="center" vertical="center"/>
    </xf>
    <xf numFmtId="41" fontId="9" fillId="11" borderId="15" xfId="1" applyNumberFormat="1" applyFont="1" applyFill="1" applyBorder="1" applyAlignment="1">
      <alignment horizontal="center" vertical="center"/>
    </xf>
    <xf numFmtId="41" fontId="9" fillId="11" borderId="15" xfId="1" applyNumberFormat="1" applyFont="1" applyFill="1" applyBorder="1" applyAlignment="1">
      <alignment vertical="center"/>
    </xf>
    <xf numFmtId="0" fontId="10" fillId="13" borderId="15" xfId="1" applyFont="1" applyFill="1" applyBorder="1" applyAlignment="1">
      <alignment horizontal="center"/>
    </xf>
    <xf numFmtId="0" fontId="19" fillId="13" borderId="15" xfId="1" applyFont="1" applyFill="1" applyBorder="1" applyAlignment="1">
      <alignment horizontal="center" vertical="center"/>
    </xf>
    <xf numFmtId="0" fontId="9" fillId="13" borderId="15" xfId="1" applyFont="1" applyFill="1" applyBorder="1" applyAlignment="1">
      <alignment vertical="center"/>
    </xf>
    <xf numFmtId="41" fontId="9" fillId="13" borderId="15" xfId="1" applyNumberFormat="1" applyFont="1" applyFill="1" applyBorder="1" applyAlignment="1">
      <alignment vertical="center"/>
    </xf>
    <xf numFmtId="0" fontId="10" fillId="13" borderId="0" xfId="1" applyFont="1" applyFill="1"/>
    <xf numFmtId="0" fontId="10" fillId="13" borderId="20" xfId="1" applyFont="1" applyFill="1" applyBorder="1" applyAlignment="1">
      <alignment horizontal="center"/>
    </xf>
    <xf numFmtId="0" fontId="19" fillId="13" borderId="20" xfId="1" applyFont="1" applyFill="1" applyBorder="1" applyAlignment="1">
      <alignment horizontal="center" vertical="center"/>
    </xf>
    <xf numFmtId="0" fontId="9" fillId="13" borderId="20" xfId="1" applyFont="1" applyFill="1" applyBorder="1" applyAlignment="1">
      <alignment vertical="center"/>
    </xf>
    <xf numFmtId="41" fontId="9" fillId="13" borderId="20" xfId="1" applyNumberFormat="1" applyFont="1" applyFill="1" applyBorder="1" applyAlignment="1">
      <alignment vertical="center"/>
    </xf>
    <xf numFmtId="41" fontId="9" fillId="13" borderId="0" xfId="1" applyNumberFormat="1" applyFont="1" applyFill="1"/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0" fontId="10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41" fontId="9" fillId="0" borderId="0" xfId="2" applyFont="1" applyBorder="1"/>
    <xf numFmtId="0" fontId="10" fillId="0" borderId="0" xfId="1" applyFont="1" applyBorder="1"/>
    <xf numFmtId="14" fontId="10" fillId="0" borderId="0" xfId="1" applyNumberFormat="1" applyFont="1" applyBorder="1" applyAlignment="1">
      <alignment horizontal="center"/>
    </xf>
    <xf numFmtId="0" fontId="21" fillId="0" borderId="0" xfId="1" applyFont="1" applyBorder="1" applyAlignment="1"/>
    <xf numFmtId="41" fontId="10" fillId="0" borderId="0" xfId="2" applyFont="1" applyBorder="1"/>
    <xf numFmtId="41" fontId="10" fillId="0" borderId="0" xfId="2" applyFont="1" applyFill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41" fontId="10" fillId="0" borderId="0" xfId="2" applyFont="1" applyBorder="1" applyAlignment="1">
      <alignment horizontal="center"/>
    </xf>
    <xf numFmtId="41" fontId="10" fillId="0" borderId="0" xfId="1" applyNumberFormat="1" applyFont="1"/>
    <xf numFmtId="0" fontId="15" fillId="0" borderId="0" xfId="1" applyFont="1" applyBorder="1"/>
    <xf numFmtId="0" fontId="3" fillId="8" borderId="4" xfId="0" applyFont="1" applyFill="1" applyBorder="1" applyAlignment="1" applyProtection="1">
      <alignment horizontal="left" indent="3"/>
    </xf>
    <xf numFmtId="0" fontId="3" fillId="8" borderId="11" xfId="0" applyFont="1" applyFill="1" applyBorder="1" applyAlignment="1" applyProtection="1">
      <alignment horizontal="left" indent="3"/>
    </xf>
    <xf numFmtId="0" fontId="0" fillId="8" borderId="0" xfId="0" applyFill="1"/>
    <xf numFmtId="0" fontId="10" fillId="8" borderId="21" xfId="0" applyFont="1" applyFill="1" applyBorder="1"/>
    <xf numFmtId="0" fontId="10" fillId="8" borderId="21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/>
    </xf>
    <xf numFmtId="14" fontId="10" fillId="8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4" borderId="7" xfId="0" applyFont="1" applyFill="1" applyBorder="1" applyAlignment="1" applyProtection="1">
      <alignment horizontal="center" vertical="center"/>
    </xf>
    <xf numFmtId="0" fontId="1" fillId="14" borderId="23" xfId="0" applyFont="1" applyFill="1" applyBorder="1" applyAlignment="1" applyProtection="1">
      <alignment horizontal="center" vertical="center"/>
    </xf>
    <xf numFmtId="0" fontId="1" fillId="14" borderId="24" xfId="0" applyFont="1" applyFill="1" applyBorder="1" applyAlignment="1" applyProtection="1">
      <alignment horizontal="center" vertical="center"/>
    </xf>
    <xf numFmtId="0" fontId="1" fillId="14" borderId="25" xfId="0" applyFont="1" applyFill="1" applyBorder="1" applyAlignment="1" applyProtection="1">
      <alignment horizontal="center" vertical="center"/>
    </xf>
    <xf numFmtId="164" fontId="0" fillId="4" borderId="26" xfId="6" applyFont="1" applyFill="1" applyBorder="1" applyAlignment="1" applyProtection="1">
      <alignment horizontal="center"/>
    </xf>
    <xf numFmtId="164" fontId="0" fillId="4" borderId="27" xfId="6" applyFont="1" applyFill="1" applyBorder="1" applyAlignment="1" applyProtection="1">
      <alignment horizontal="center"/>
    </xf>
    <xf numFmtId="164" fontId="0" fillId="5" borderId="4" xfId="6" applyFont="1" applyFill="1" applyBorder="1" applyAlignment="1" applyProtection="1">
      <alignment horizontal="center"/>
    </xf>
    <xf numFmtId="164" fontId="0" fillId="5" borderId="28" xfId="6" applyFont="1" applyFill="1" applyBorder="1" applyAlignment="1" applyProtection="1">
      <alignment horizontal="center"/>
    </xf>
    <xf numFmtId="164" fontId="0" fillId="6" borderId="4" xfId="6" applyFont="1" applyFill="1" applyBorder="1" applyAlignment="1" applyProtection="1">
      <alignment horizontal="center"/>
    </xf>
    <xf numFmtId="164" fontId="0" fillId="6" borderId="28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0" borderId="28" xfId="6" applyFont="1" applyFill="1" applyBorder="1" applyAlignment="1" applyProtection="1">
      <alignment horizontal="center"/>
    </xf>
    <xf numFmtId="164" fontId="0" fillId="0" borderId="11" xfId="6" applyFont="1" applyFill="1" applyBorder="1" applyAlignment="1" applyProtection="1">
      <alignment horizontal="center"/>
    </xf>
    <xf numFmtId="164" fontId="0" fillId="0" borderId="29" xfId="6" applyFont="1" applyFill="1" applyBorder="1" applyAlignment="1" applyProtection="1">
      <alignment horizontal="center"/>
    </xf>
    <xf numFmtId="164" fontId="0" fillId="0" borderId="30" xfId="6" applyFont="1" applyFill="1" applyBorder="1" applyAlignment="1" applyProtection="1">
      <alignment horizontal="center"/>
    </xf>
    <xf numFmtId="164" fontId="0" fillId="0" borderId="31" xfId="6" applyFont="1" applyFill="1" applyBorder="1" applyAlignment="1" applyProtection="1">
      <alignment horizontal="center"/>
    </xf>
    <xf numFmtId="0" fontId="9" fillId="5" borderId="15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41" fontId="9" fillId="5" borderId="15" xfId="2" applyFont="1" applyFill="1" applyBorder="1" applyAlignment="1">
      <alignment horizontal="center" vertical="center" wrapText="1"/>
    </xf>
    <xf numFmtId="41" fontId="9" fillId="5" borderId="19" xfId="2" applyFont="1" applyFill="1" applyBorder="1" applyAlignment="1">
      <alignment horizontal="center" vertical="center" wrapText="1"/>
    </xf>
    <xf numFmtId="41" fontId="9" fillId="5" borderId="20" xfId="2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5" borderId="15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horizontal="center" vertical="center"/>
    </xf>
    <xf numFmtId="41" fontId="9" fillId="13" borderId="15" xfId="1" applyNumberFormat="1" applyFont="1" applyFill="1" applyBorder="1" applyAlignment="1">
      <alignment vertical="center"/>
    </xf>
    <xf numFmtId="41" fontId="9" fillId="13" borderId="20" xfId="1" applyNumberFormat="1" applyFont="1" applyFill="1" applyBorder="1" applyAlignment="1">
      <alignment vertical="center"/>
    </xf>
    <xf numFmtId="0" fontId="19" fillId="13" borderId="15" xfId="1" applyFont="1" applyFill="1" applyBorder="1" applyAlignment="1">
      <alignment horizontal="center" vertical="center"/>
    </xf>
    <xf numFmtId="0" fontId="19" fillId="13" borderId="20" xfId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6" sqref="G6:G23"/>
    </sheetView>
  </sheetViews>
  <sheetFormatPr defaultRowHeight="15" x14ac:dyDescent="0.25"/>
  <cols>
    <col min="1" max="2" width="18.85546875" customWidth="1"/>
    <col min="3" max="3" width="11.5703125" customWidth="1"/>
    <col min="4" max="5" width="10.85546875" customWidth="1"/>
    <col min="6" max="6" width="18.5703125" customWidth="1"/>
    <col min="7" max="7" width="13.5703125" customWidth="1"/>
    <col min="8" max="11" width="18.85546875" customWidth="1"/>
    <col min="14" max="20" width="18.85546875" customWidth="1"/>
  </cols>
  <sheetData>
    <row r="1" spans="1:7" s="1" customFormat="1" ht="16.5" customHeight="1" x14ac:dyDescent="0.25">
      <c r="A1" s="178" t="s">
        <v>340</v>
      </c>
      <c r="B1" s="178"/>
      <c r="C1" s="178"/>
      <c r="D1" s="178"/>
      <c r="E1" s="178"/>
      <c r="F1" s="178"/>
      <c r="G1" s="178"/>
    </row>
    <row r="2" spans="1:7" s="1" customFormat="1" ht="16.5" customHeight="1" thickBot="1" x14ac:dyDescent="0.3">
      <c r="A2" s="179"/>
      <c r="B2" s="179"/>
      <c r="C2" s="179"/>
      <c r="D2" s="179"/>
      <c r="E2" s="179"/>
      <c r="F2" s="179"/>
      <c r="G2" s="179"/>
    </row>
    <row r="3" spans="1:7" s="1" customFormat="1" ht="15.75" thickBot="1" x14ac:dyDescent="0.3">
      <c r="A3" s="180" t="s">
        <v>0</v>
      </c>
      <c r="B3" s="181"/>
      <c r="C3" s="187" t="s">
        <v>1</v>
      </c>
      <c r="D3" s="191" t="s">
        <v>339</v>
      </c>
      <c r="E3" s="192"/>
      <c r="F3" s="189" t="s">
        <v>2</v>
      </c>
      <c r="G3" s="189" t="s">
        <v>3</v>
      </c>
    </row>
    <row r="4" spans="1:7" s="1" customFormat="1" ht="15.75" thickBot="1" x14ac:dyDescent="0.3">
      <c r="A4" s="182"/>
      <c r="B4" s="183"/>
      <c r="C4" s="188"/>
      <c r="D4" s="193"/>
      <c r="E4" s="194"/>
      <c r="F4" s="190"/>
      <c r="G4" s="190"/>
    </row>
    <row r="5" spans="1:7" s="1" customFormat="1" ht="14.45" customHeight="1" x14ac:dyDescent="0.25">
      <c r="A5" s="2" t="s">
        <v>4</v>
      </c>
      <c r="B5" s="17"/>
      <c r="C5" s="3"/>
      <c r="D5" s="195"/>
      <c r="E5" s="196"/>
      <c r="F5" s="4" t="s">
        <v>5</v>
      </c>
      <c r="G5" s="5"/>
    </row>
    <row r="6" spans="1:7" s="1" customFormat="1" x14ac:dyDescent="0.25">
      <c r="A6" s="6" t="s">
        <v>7</v>
      </c>
      <c r="B6" s="18"/>
      <c r="C6" s="7" t="s">
        <v>6</v>
      </c>
      <c r="D6" s="197">
        <f>D7</f>
        <v>82</v>
      </c>
      <c r="E6" s="198"/>
      <c r="F6" s="8" t="s">
        <v>5</v>
      </c>
      <c r="G6" s="184" t="s">
        <v>341</v>
      </c>
    </row>
    <row r="7" spans="1:7" s="15" customFormat="1" x14ac:dyDescent="0.25">
      <c r="A7" s="9" t="s">
        <v>8</v>
      </c>
      <c r="B7" s="19"/>
      <c r="C7" s="10" t="s">
        <v>6</v>
      </c>
      <c r="D7" s="199">
        <f>D8</f>
        <v>82</v>
      </c>
      <c r="E7" s="200"/>
      <c r="F7" s="11" t="s">
        <v>5</v>
      </c>
      <c r="G7" s="185"/>
    </row>
    <row r="8" spans="1:7" s="15" customFormat="1" x14ac:dyDescent="0.25">
      <c r="A8" s="12" t="s">
        <v>9</v>
      </c>
      <c r="B8" s="20"/>
      <c r="C8" s="13" t="s">
        <v>6</v>
      </c>
      <c r="D8" s="201">
        <f>SUM(D9:E23)</f>
        <v>82</v>
      </c>
      <c r="E8" s="202"/>
      <c r="F8" s="14" t="s">
        <v>5</v>
      </c>
      <c r="G8" s="185"/>
    </row>
    <row r="9" spans="1:7" s="15" customFormat="1" x14ac:dyDescent="0.25">
      <c r="A9" s="167" t="s">
        <v>10</v>
      </c>
      <c r="B9" s="21"/>
      <c r="C9" s="3" t="s">
        <v>6</v>
      </c>
      <c r="D9" s="201">
        <v>29</v>
      </c>
      <c r="E9" s="202"/>
      <c r="F9" s="4" t="s">
        <v>5</v>
      </c>
      <c r="G9" s="185"/>
    </row>
    <row r="10" spans="1:7" s="15" customFormat="1" x14ac:dyDescent="0.25">
      <c r="A10" s="167" t="s">
        <v>11</v>
      </c>
      <c r="B10" s="21"/>
      <c r="C10" s="3" t="s">
        <v>6</v>
      </c>
      <c r="D10" s="201">
        <v>9</v>
      </c>
      <c r="E10" s="202"/>
      <c r="F10" s="4" t="s">
        <v>5</v>
      </c>
      <c r="G10" s="185"/>
    </row>
    <row r="11" spans="1:7" s="15" customFormat="1" x14ac:dyDescent="0.25">
      <c r="A11" s="167" t="s">
        <v>12</v>
      </c>
      <c r="B11" s="21"/>
      <c r="C11" s="3" t="s">
        <v>6</v>
      </c>
      <c r="D11" s="201">
        <v>6</v>
      </c>
      <c r="E11" s="202"/>
      <c r="F11" s="4" t="s">
        <v>5</v>
      </c>
      <c r="G11" s="185"/>
    </row>
    <row r="12" spans="1:7" s="15" customFormat="1" x14ac:dyDescent="0.25">
      <c r="A12" s="167" t="s">
        <v>13</v>
      </c>
      <c r="B12" s="21"/>
      <c r="C12" s="3" t="s">
        <v>6</v>
      </c>
      <c r="D12" s="201">
        <v>7</v>
      </c>
      <c r="E12" s="202"/>
      <c r="F12" s="4" t="s">
        <v>5</v>
      </c>
      <c r="G12" s="185"/>
    </row>
    <row r="13" spans="1:7" s="15" customFormat="1" x14ac:dyDescent="0.25">
      <c r="A13" s="167" t="s">
        <v>14</v>
      </c>
      <c r="B13" s="21"/>
      <c r="C13" s="3" t="s">
        <v>6</v>
      </c>
      <c r="D13" s="201">
        <v>4</v>
      </c>
      <c r="E13" s="202"/>
      <c r="F13" s="4" t="s">
        <v>5</v>
      </c>
      <c r="G13" s="185"/>
    </row>
    <row r="14" spans="1:7" s="15" customFormat="1" x14ac:dyDescent="0.25">
      <c r="A14" s="167" t="s">
        <v>15</v>
      </c>
      <c r="B14" s="21"/>
      <c r="C14" s="3" t="s">
        <v>6</v>
      </c>
      <c r="D14" s="201">
        <v>9</v>
      </c>
      <c r="E14" s="202"/>
      <c r="F14" s="4" t="s">
        <v>5</v>
      </c>
      <c r="G14" s="185"/>
    </row>
    <row r="15" spans="1:7" s="15" customFormat="1" x14ac:dyDescent="0.25">
      <c r="A15" s="167" t="s">
        <v>16</v>
      </c>
      <c r="B15" s="21"/>
      <c r="C15" s="3" t="s">
        <v>6</v>
      </c>
      <c r="D15" s="201">
        <v>2</v>
      </c>
      <c r="E15" s="202"/>
      <c r="F15" s="4" t="s">
        <v>5</v>
      </c>
      <c r="G15" s="185"/>
    </row>
    <row r="16" spans="1:7" s="15" customFormat="1" x14ac:dyDescent="0.25">
      <c r="A16" s="167" t="s">
        <v>17</v>
      </c>
      <c r="B16" s="21"/>
      <c r="C16" s="3" t="s">
        <v>6</v>
      </c>
      <c r="D16" s="201">
        <v>4</v>
      </c>
      <c r="E16" s="202"/>
      <c r="F16" s="4" t="s">
        <v>5</v>
      </c>
      <c r="G16" s="185"/>
    </row>
    <row r="17" spans="1:7" s="15" customFormat="1" x14ac:dyDescent="0.25">
      <c r="A17" s="167" t="s">
        <v>18</v>
      </c>
      <c r="B17" s="21"/>
      <c r="C17" s="3" t="s">
        <v>6</v>
      </c>
      <c r="D17" s="201">
        <v>3</v>
      </c>
      <c r="E17" s="202"/>
      <c r="F17" s="4" t="s">
        <v>5</v>
      </c>
      <c r="G17" s="185"/>
    </row>
    <row r="18" spans="1:7" s="15" customFormat="1" x14ac:dyDescent="0.25">
      <c r="A18" s="167" t="s">
        <v>19</v>
      </c>
      <c r="B18" s="21"/>
      <c r="C18" s="3" t="s">
        <v>6</v>
      </c>
      <c r="D18" s="201">
        <v>1</v>
      </c>
      <c r="E18" s="202"/>
      <c r="F18" s="4" t="s">
        <v>5</v>
      </c>
      <c r="G18" s="185"/>
    </row>
    <row r="19" spans="1:7" s="15" customFormat="1" x14ac:dyDescent="0.25">
      <c r="A19" s="167" t="s">
        <v>20</v>
      </c>
      <c r="B19" s="21"/>
      <c r="C19" s="3" t="s">
        <v>6</v>
      </c>
      <c r="D19" s="201">
        <v>1</v>
      </c>
      <c r="E19" s="202"/>
      <c r="F19" s="4" t="s">
        <v>5</v>
      </c>
      <c r="G19" s="185"/>
    </row>
    <row r="20" spans="1:7" s="15" customFormat="1" x14ac:dyDescent="0.25">
      <c r="A20" s="167" t="s">
        <v>21</v>
      </c>
      <c r="B20" s="21"/>
      <c r="C20" s="3" t="s">
        <v>6</v>
      </c>
      <c r="D20" s="201">
        <v>0</v>
      </c>
      <c r="E20" s="202"/>
      <c r="F20" s="4" t="s">
        <v>5</v>
      </c>
      <c r="G20" s="185"/>
    </row>
    <row r="21" spans="1:7" s="16" customFormat="1" x14ac:dyDescent="0.25">
      <c r="A21" s="167" t="s">
        <v>22</v>
      </c>
      <c r="B21" s="21"/>
      <c r="C21" s="3" t="s">
        <v>6</v>
      </c>
      <c r="D21" s="201">
        <v>2</v>
      </c>
      <c r="E21" s="202"/>
      <c r="F21" s="4" t="s">
        <v>5</v>
      </c>
      <c r="G21" s="185"/>
    </row>
    <row r="22" spans="1:7" x14ac:dyDescent="0.25">
      <c r="A22" s="167" t="s">
        <v>23</v>
      </c>
      <c r="B22" s="21"/>
      <c r="C22" s="3" t="s">
        <v>6</v>
      </c>
      <c r="D22" s="205">
        <v>4</v>
      </c>
      <c r="E22" s="206"/>
      <c r="F22" s="4" t="s">
        <v>5</v>
      </c>
      <c r="G22" s="185"/>
    </row>
    <row r="23" spans="1:7" ht="15.75" thickBot="1" x14ac:dyDescent="0.3">
      <c r="A23" s="168" t="s">
        <v>24</v>
      </c>
      <c r="B23" s="22"/>
      <c r="C23" s="176" t="s">
        <v>6</v>
      </c>
      <c r="D23" s="203">
        <v>1</v>
      </c>
      <c r="E23" s="204"/>
      <c r="F23" s="177" t="s">
        <v>5</v>
      </c>
      <c r="G23" s="186"/>
    </row>
    <row r="24" spans="1:7" x14ac:dyDescent="0.25">
      <c r="A24" s="169"/>
    </row>
  </sheetData>
  <mergeCells count="26">
    <mergeCell ref="D14:E14"/>
    <mergeCell ref="D15:E15"/>
    <mergeCell ref="D16:E16"/>
    <mergeCell ref="D17:E17"/>
    <mergeCell ref="D23:E23"/>
    <mergeCell ref="D18:E18"/>
    <mergeCell ref="D19:E19"/>
    <mergeCell ref="D20:E20"/>
    <mergeCell ref="D21:E21"/>
    <mergeCell ref="D22:E22"/>
    <mergeCell ref="A1:G2"/>
    <mergeCell ref="A3:B4"/>
    <mergeCell ref="G6:G23"/>
    <mergeCell ref="C3:C4"/>
    <mergeCell ref="F3:F4"/>
    <mergeCell ref="G3:G4"/>
    <mergeCell ref="D3:E4"/>
    <mergeCell ref="D5:E5"/>
    <mergeCell ref="D6:E6"/>
    <mergeCell ref="D7:E7"/>
    <mergeCell ref="D8:E8"/>
    <mergeCell ref="D9:E9"/>
    <mergeCell ref="D10:E10"/>
    <mergeCell ref="D11:E11"/>
    <mergeCell ref="D12:E12"/>
    <mergeCell ref="D13:E1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82"/>
  <sheetViews>
    <sheetView view="pageBreakPreview" topLeftCell="A5" zoomScale="80" zoomScaleNormal="85" zoomScaleSheetLayoutView="80" workbookViewId="0">
      <pane ySplit="930" topLeftCell="A109" activePane="bottomLeft"/>
      <selection activeCell="V5" sqref="V5:V7"/>
      <selection pane="bottomLeft" activeCell="F138" sqref="F138"/>
    </sheetView>
  </sheetViews>
  <sheetFormatPr defaultRowHeight="13.5" x14ac:dyDescent="0.25"/>
  <cols>
    <col min="1" max="1" width="4" style="163" customWidth="1"/>
    <col min="2" max="2" width="42.7109375" style="24" customWidth="1"/>
    <col min="3" max="3" width="10.7109375" style="24" customWidth="1"/>
    <col min="4" max="4" width="34.28515625" style="24" customWidth="1"/>
    <col min="5" max="5" width="8.85546875" style="24" customWidth="1"/>
    <col min="6" max="6" width="36.85546875" style="163" customWidth="1"/>
    <col min="7" max="7" width="14.5703125" style="163" customWidth="1"/>
    <col min="8" max="9" width="5.140625" style="163" customWidth="1"/>
    <col min="10" max="10" width="4.7109375" style="163" customWidth="1"/>
    <col min="11" max="11" width="6.85546875" style="163" customWidth="1"/>
    <col min="12" max="12" width="6.140625" style="163" customWidth="1"/>
    <col min="13" max="13" width="7.28515625" style="163" customWidth="1"/>
    <col min="14" max="15" width="6.7109375" style="163" customWidth="1"/>
    <col min="16" max="20" width="7.42578125" style="163" customWidth="1"/>
    <col min="21" max="21" width="4.85546875" style="163" customWidth="1"/>
    <col min="22" max="22" width="15" style="163" customWidth="1"/>
    <col min="23" max="23" width="18.42578125" style="24" customWidth="1"/>
    <col min="24" max="24" width="20.140625" style="24" customWidth="1"/>
    <col min="25" max="25" width="13.140625" style="24" customWidth="1"/>
    <col min="26" max="26" width="12.42578125" style="24" customWidth="1"/>
    <col min="27" max="27" width="14.28515625" style="24" customWidth="1"/>
    <col min="28" max="28" width="15.5703125" style="24" customWidth="1"/>
    <col min="29" max="29" width="11.5703125" style="24" bestFit="1" customWidth="1"/>
    <col min="30" max="30" width="10.42578125" style="24" bestFit="1" customWidth="1"/>
    <col min="31" max="256" width="9.140625" style="24"/>
    <col min="257" max="257" width="4" style="24" customWidth="1"/>
    <col min="258" max="258" width="42.7109375" style="24" customWidth="1"/>
    <col min="259" max="259" width="10.7109375" style="24" customWidth="1"/>
    <col min="260" max="260" width="34.28515625" style="24" customWidth="1"/>
    <col min="261" max="261" width="8.85546875" style="24" customWidth="1"/>
    <col min="262" max="262" width="36.85546875" style="24" customWidth="1"/>
    <col min="263" max="263" width="14.5703125" style="24" customWidth="1"/>
    <col min="264" max="265" width="5.140625" style="24" customWidth="1"/>
    <col min="266" max="266" width="4.7109375" style="24" customWidth="1"/>
    <col min="267" max="267" width="6.85546875" style="24" customWidth="1"/>
    <col min="268" max="268" width="6.140625" style="24" customWidth="1"/>
    <col min="269" max="269" width="7.28515625" style="24" customWidth="1"/>
    <col min="270" max="271" width="6.7109375" style="24" customWidth="1"/>
    <col min="272" max="276" width="7.42578125" style="24" customWidth="1"/>
    <col min="277" max="277" width="4.85546875" style="24" customWidth="1"/>
    <col min="278" max="278" width="15" style="24" customWidth="1"/>
    <col min="279" max="279" width="13.5703125" style="24" customWidth="1"/>
    <col min="280" max="280" width="13.7109375" style="24" customWidth="1"/>
    <col min="281" max="281" width="13.140625" style="24" customWidth="1"/>
    <col min="282" max="282" width="12.42578125" style="24" customWidth="1"/>
    <col min="283" max="283" width="14.28515625" style="24" customWidth="1"/>
    <col min="284" max="284" width="15.5703125" style="24" customWidth="1"/>
    <col min="285" max="285" width="11.5703125" style="24" bestFit="1" customWidth="1"/>
    <col min="286" max="286" width="10.42578125" style="24" bestFit="1" customWidth="1"/>
    <col min="287" max="512" width="9.140625" style="24"/>
    <col min="513" max="513" width="4" style="24" customWidth="1"/>
    <col min="514" max="514" width="42.7109375" style="24" customWidth="1"/>
    <col min="515" max="515" width="10.7109375" style="24" customWidth="1"/>
    <col min="516" max="516" width="34.28515625" style="24" customWidth="1"/>
    <col min="517" max="517" width="8.85546875" style="24" customWidth="1"/>
    <col min="518" max="518" width="36.85546875" style="24" customWidth="1"/>
    <col min="519" max="519" width="14.5703125" style="24" customWidth="1"/>
    <col min="520" max="521" width="5.140625" style="24" customWidth="1"/>
    <col min="522" max="522" width="4.7109375" style="24" customWidth="1"/>
    <col min="523" max="523" width="6.85546875" style="24" customWidth="1"/>
    <col min="524" max="524" width="6.140625" style="24" customWidth="1"/>
    <col min="525" max="525" width="7.28515625" style="24" customWidth="1"/>
    <col min="526" max="527" width="6.7109375" style="24" customWidth="1"/>
    <col min="528" max="532" width="7.42578125" style="24" customWidth="1"/>
    <col min="533" max="533" width="4.85546875" style="24" customWidth="1"/>
    <col min="534" max="534" width="15" style="24" customWidth="1"/>
    <col min="535" max="535" width="13.5703125" style="24" customWidth="1"/>
    <col min="536" max="536" width="13.7109375" style="24" customWidth="1"/>
    <col min="537" max="537" width="13.140625" style="24" customWidth="1"/>
    <col min="538" max="538" width="12.42578125" style="24" customWidth="1"/>
    <col min="539" max="539" width="14.28515625" style="24" customWidth="1"/>
    <col min="540" max="540" width="15.5703125" style="24" customWidth="1"/>
    <col min="541" max="541" width="11.5703125" style="24" bestFit="1" customWidth="1"/>
    <col min="542" max="542" width="10.42578125" style="24" bestFit="1" customWidth="1"/>
    <col min="543" max="768" width="9.140625" style="24"/>
    <col min="769" max="769" width="4" style="24" customWidth="1"/>
    <col min="770" max="770" width="42.7109375" style="24" customWidth="1"/>
    <col min="771" max="771" width="10.7109375" style="24" customWidth="1"/>
    <col min="772" max="772" width="34.28515625" style="24" customWidth="1"/>
    <col min="773" max="773" width="8.85546875" style="24" customWidth="1"/>
    <col min="774" max="774" width="36.85546875" style="24" customWidth="1"/>
    <col min="775" max="775" width="14.5703125" style="24" customWidth="1"/>
    <col min="776" max="777" width="5.140625" style="24" customWidth="1"/>
    <col min="778" max="778" width="4.7109375" style="24" customWidth="1"/>
    <col min="779" max="779" width="6.85546875" style="24" customWidth="1"/>
    <col min="780" max="780" width="6.140625" style="24" customWidth="1"/>
    <col min="781" max="781" width="7.28515625" style="24" customWidth="1"/>
    <col min="782" max="783" width="6.7109375" style="24" customWidth="1"/>
    <col min="784" max="788" width="7.42578125" style="24" customWidth="1"/>
    <col min="789" max="789" width="4.85546875" style="24" customWidth="1"/>
    <col min="790" max="790" width="15" style="24" customWidth="1"/>
    <col min="791" max="791" width="13.5703125" style="24" customWidth="1"/>
    <col min="792" max="792" width="13.7109375" style="24" customWidth="1"/>
    <col min="793" max="793" width="13.140625" style="24" customWidth="1"/>
    <col min="794" max="794" width="12.42578125" style="24" customWidth="1"/>
    <col min="795" max="795" width="14.28515625" style="24" customWidth="1"/>
    <col min="796" max="796" width="15.5703125" style="24" customWidth="1"/>
    <col min="797" max="797" width="11.5703125" style="24" bestFit="1" customWidth="1"/>
    <col min="798" max="798" width="10.42578125" style="24" bestFit="1" customWidth="1"/>
    <col min="799" max="1024" width="9.140625" style="24"/>
    <col min="1025" max="1025" width="4" style="24" customWidth="1"/>
    <col min="1026" max="1026" width="42.7109375" style="24" customWidth="1"/>
    <col min="1027" max="1027" width="10.7109375" style="24" customWidth="1"/>
    <col min="1028" max="1028" width="34.28515625" style="24" customWidth="1"/>
    <col min="1029" max="1029" width="8.85546875" style="24" customWidth="1"/>
    <col min="1030" max="1030" width="36.85546875" style="24" customWidth="1"/>
    <col min="1031" max="1031" width="14.5703125" style="24" customWidth="1"/>
    <col min="1032" max="1033" width="5.140625" style="24" customWidth="1"/>
    <col min="1034" max="1034" width="4.7109375" style="24" customWidth="1"/>
    <col min="1035" max="1035" width="6.85546875" style="24" customWidth="1"/>
    <col min="1036" max="1036" width="6.140625" style="24" customWidth="1"/>
    <col min="1037" max="1037" width="7.28515625" style="24" customWidth="1"/>
    <col min="1038" max="1039" width="6.7109375" style="24" customWidth="1"/>
    <col min="1040" max="1044" width="7.42578125" style="24" customWidth="1"/>
    <col min="1045" max="1045" width="4.85546875" style="24" customWidth="1"/>
    <col min="1046" max="1046" width="15" style="24" customWidth="1"/>
    <col min="1047" max="1047" width="13.5703125" style="24" customWidth="1"/>
    <col min="1048" max="1048" width="13.7109375" style="24" customWidth="1"/>
    <col min="1049" max="1049" width="13.140625" style="24" customWidth="1"/>
    <col min="1050" max="1050" width="12.42578125" style="24" customWidth="1"/>
    <col min="1051" max="1051" width="14.28515625" style="24" customWidth="1"/>
    <col min="1052" max="1052" width="15.5703125" style="24" customWidth="1"/>
    <col min="1053" max="1053" width="11.5703125" style="24" bestFit="1" customWidth="1"/>
    <col min="1054" max="1054" width="10.42578125" style="24" bestFit="1" customWidth="1"/>
    <col min="1055" max="1280" width="9.140625" style="24"/>
    <col min="1281" max="1281" width="4" style="24" customWidth="1"/>
    <col min="1282" max="1282" width="42.7109375" style="24" customWidth="1"/>
    <col min="1283" max="1283" width="10.7109375" style="24" customWidth="1"/>
    <col min="1284" max="1284" width="34.28515625" style="24" customWidth="1"/>
    <col min="1285" max="1285" width="8.85546875" style="24" customWidth="1"/>
    <col min="1286" max="1286" width="36.85546875" style="24" customWidth="1"/>
    <col min="1287" max="1287" width="14.5703125" style="24" customWidth="1"/>
    <col min="1288" max="1289" width="5.140625" style="24" customWidth="1"/>
    <col min="1290" max="1290" width="4.7109375" style="24" customWidth="1"/>
    <col min="1291" max="1291" width="6.85546875" style="24" customWidth="1"/>
    <col min="1292" max="1292" width="6.140625" style="24" customWidth="1"/>
    <col min="1293" max="1293" width="7.28515625" style="24" customWidth="1"/>
    <col min="1294" max="1295" width="6.7109375" style="24" customWidth="1"/>
    <col min="1296" max="1300" width="7.42578125" style="24" customWidth="1"/>
    <col min="1301" max="1301" width="4.85546875" style="24" customWidth="1"/>
    <col min="1302" max="1302" width="15" style="24" customWidth="1"/>
    <col min="1303" max="1303" width="13.5703125" style="24" customWidth="1"/>
    <col min="1304" max="1304" width="13.7109375" style="24" customWidth="1"/>
    <col min="1305" max="1305" width="13.140625" style="24" customWidth="1"/>
    <col min="1306" max="1306" width="12.42578125" style="24" customWidth="1"/>
    <col min="1307" max="1307" width="14.28515625" style="24" customWidth="1"/>
    <col min="1308" max="1308" width="15.5703125" style="24" customWidth="1"/>
    <col min="1309" max="1309" width="11.5703125" style="24" bestFit="1" customWidth="1"/>
    <col min="1310" max="1310" width="10.42578125" style="24" bestFit="1" customWidth="1"/>
    <col min="1311" max="1536" width="9.140625" style="24"/>
    <col min="1537" max="1537" width="4" style="24" customWidth="1"/>
    <col min="1538" max="1538" width="42.7109375" style="24" customWidth="1"/>
    <col min="1539" max="1539" width="10.7109375" style="24" customWidth="1"/>
    <col min="1540" max="1540" width="34.28515625" style="24" customWidth="1"/>
    <col min="1541" max="1541" width="8.85546875" style="24" customWidth="1"/>
    <col min="1542" max="1542" width="36.85546875" style="24" customWidth="1"/>
    <col min="1543" max="1543" width="14.5703125" style="24" customWidth="1"/>
    <col min="1544" max="1545" width="5.140625" style="24" customWidth="1"/>
    <col min="1546" max="1546" width="4.7109375" style="24" customWidth="1"/>
    <col min="1547" max="1547" width="6.85546875" style="24" customWidth="1"/>
    <col min="1548" max="1548" width="6.140625" style="24" customWidth="1"/>
    <col min="1549" max="1549" width="7.28515625" style="24" customWidth="1"/>
    <col min="1550" max="1551" width="6.7109375" style="24" customWidth="1"/>
    <col min="1552" max="1556" width="7.42578125" style="24" customWidth="1"/>
    <col min="1557" max="1557" width="4.85546875" style="24" customWidth="1"/>
    <col min="1558" max="1558" width="15" style="24" customWidth="1"/>
    <col min="1559" max="1559" width="13.5703125" style="24" customWidth="1"/>
    <col min="1560" max="1560" width="13.7109375" style="24" customWidth="1"/>
    <col min="1561" max="1561" width="13.140625" style="24" customWidth="1"/>
    <col min="1562" max="1562" width="12.42578125" style="24" customWidth="1"/>
    <col min="1563" max="1563" width="14.28515625" style="24" customWidth="1"/>
    <col min="1564" max="1564" width="15.5703125" style="24" customWidth="1"/>
    <col min="1565" max="1565" width="11.5703125" style="24" bestFit="1" customWidth="1"/>
    <col min="1566" max="1566" width="10.42578125" style="24" bestFit="1" customWidth="1"/>
    <col min="1567" max="1792" width="9.140625" style="24"/>
    <col min="1793" max="1793" width="4" style="24" customWidth="1"/>
    <col min="1794" max="1794" width="42.7109375" style="24" customWidth="1"/>
    <col min="1795" max="1795" width="10.7109375" style="24" customWidth="1"/>
    <col min="1796" max="1796" width="34.28515625" style="24" customWidth="1"/>
    <col min="1797" max="1797" width="8.85546875" style="24" customWidth="1"/>
    <col min="1798" max="1798" width="36.85546875" style="24" customWidth="1"/>
    <col min="1799" max="1799" width="14.5703125" style="24" customWidth="1"/>
    <col min="1800" max="1801" width="5.140625" style="24" customWidth="1"/>
    <col min="1802" max="1802" width="4.7109375" style="24" customWidth="1"/>
    <col min="1803" max="1803" width="6.85546875" style="24" customWidth="1"/>
    <col min="1804" max="1804" width="6.140625" style="24" customWidth="1"/>
    <col min="1805" max="1805" width="7.28515625" style="24" customWidth="1"/>
    <col min="1806" max="1807" width="6.7109375" style="24" customWidth="1"/>
    <col min="1808" max="1812" width="7.42578125" style="24" customWidth="1"/>
    <col min="1813" max="1813" width="4.85546875" style="24" customWidth="1"/>
    <col min="1814" max="1814" width="15" style="24" customWidth="1"/>
    <col min="1815" max="1815" width="13.5703125" style="24" customWidth="1"/>
    <col min="1816" max="1816" width="13.7109375" style="24" customWidth="1"/>
    <col min="1817" max="1817" width="13.140625" style="24" customWidth="1"/>
    <col min="1818" max="1818" width="12.42578125" style="24" customWidth="1"/>
    <col min="1819" max="1819" width="14.28515625" style="24" customWidth="1"/>
    <col min="1820" max="1820" width="15.5703125" style="24" customWidth="1"/>
    <col min="1821" max="1821" width="11.5703125" style="24" bestFit="1" customWidth="1"/>
    <col min="1822" max="1822" width="10.42578125" style="24" bestFit="1" customWidth="1"/>
    <col min="1823" max="2048" width="9.140625" style="24"/>
    <col min="2049" max="2049" width="4" style="24" customWidth="1"/>
    <col min="2050" max="2050" width="42.7109375" style="24" customWidth="1"/>
    <col min="2051" max="2051" width="10.7109375" style="24" customWidth="1"/>
    <col min="2052" max="2052" width="34.28515625" style="24" customWidth="1"/>
    <col min="2053" max="2053" width="8.85546875" style="24" customWidth="1"/>
    <col min="2054" max="2054" width="36.85546875" style="24" customWidth="1"/>
    <col min="2055" max="2055" width="14.5703125" style="24" customWidth="1"/>
    <col min="2056" max="2057" width="5.140625" style="24" customWidth="1"/>
    <col min="2058" max="2058" width="4.7109375" style="24" customWidth="1"/>
    <col min="2059" max="2059" width="6.85546875" style="24" customWidth="1"/>
    <col min="2060" max="2060" width="6.140625" style="24" customWidth="1"/>
    <col min="2061" max="2061" width="7.28515625" style="24" customWidth="1"/>
    <col min="2062" max="2063" width="6.7109375" style="24" customWidth="1"/>
    <col min="2064" max="2068" width="7.42578125" style="24" customWidth="1"/>
    <col min="2069" max="2069" width="4.85546875" style="24" customWidth="1"/>
    <col min="2070" max="2070" width="15" style="24" customWidth="1"/>
    <col min="2071" max="2071" width="13.5703125" style="24" customWidth="1"/>
    <col min="2072" max="2072" width="13.7109375" style="24" customWidth="1"/>
    <col min="2073" max="2073" width="13.140625" style="24" customWidth="1"/>
    <col min="2074" max="2074" width="12.42578125" style="24" customWidth="1"/>
    <col min="2075" max="2075" width="14.28515625" style="24" customWidth="1"/>
    <col min="2076" max="2076" width="15.5703125" style="24" customWidth="1"/>
    <col min="2077" max="2077" width="11.5703125" style="24" bestFit="1" customWidth="1"/>
    <col min="2078" max="2078" width="10.42578125" style="24" bestFit="1" customWidth="1"/>
    <col min="2079" max="2304" width="9.140625" style="24"/>
    <col min="2305" max="2305" width="4" style="24" customWidth="1"/>
    <col min="2306" max="2306" width="42.7109375" style="24" customWidth="1"/>
    <col min="2307" max="2307" width="10.7109375" style="24" customWidth="1"/>
    <col min="2308" max="2308" width="34.28515625" style="24" customWidth="1"/>
    <col min="2309" max="2309" width="8.85546875" style="24" customWidth="1"/>
    <col min="2310" max="2310" width="36.85546875" style="24" customWidth="1"/>
    <col min="2311" max="2311" width="14.5703125" style="24" customWidth="1"/>
    <col min="2312" max="2313" width="5.140625" style="24" customWidth="1"/>
    <col min="2314" max="2314" width="4.7109375" style="24" customWidth="1"/>
    <col min="2315" max="2315" width="6.85546875" style="24" customWidth="1"/>
    <col min="2316" max="2316" width="6.140625" style="24" customWidth="1"/>
    <col min="2317" max="2317" width="7.28515625" style="24" customWidth="1"/>
    <col min="2318" max="2319" width="6.7109375" style="24" customWidth="1"/>
    <col min="2320" max="2324" width="7.42578125" style="24" customWidth="1"/>
    <col min="2325" max="2325" width="4.85546875" style="24" customWidth="1"/>
    <col min="2326" max="2326" width="15" style="24" customWidth="1"/>
    <col min="2327" max="2327" width="13.5703125" style="24" customWidth="1"/>
    <col min="2328" max="2328" width="13.7109375" style="24" customWidth="1"/>
    <col min="2329" max="2329" width="13.140625" style="24" customWidth="1"/>
    <col min="2330" max="2330" width="12.42578125" style="24" customWidth="1"/>
    <col min="2331" max="2331" width="14.28515625" style="24" customWidth="1"/>
    <col min="2332" max="2332" width="15.5703125" style="24" customWidth="1"/>
    <col min="2333" max="2333" width="11.5703125" style="24" bestFit="1" customWidth="1"/>
    <col min="2334" max="2334" width="10.42578125" style="24" bestFit="1" customWidth="1"/>
    <col min="2335" max="2560" width="9.140625" style="24"/>
    <col min="2561" max="2561" width="4" style="24" customWidth="1"/>
    <col min="2562" max="2562" width="42.7109375" style="24" customWidth="1"/>
    <col min="2563" max="2563" width="10.7109375" style="24" customWidth="1"/>
    <col min="2564" max="2564" width="34.28515625" style="24" customWidth="1"/>
    <col min="2565" max="2565" width="8.85546875" style="24" customWidth="1"/>
    <col min="2566" max="2566" width="36.85546875" style="24" customWidth="1"/>
    <col min="2567" max="2567" width="14.5703125" style="24" customWidth="1"/>
    <col min="2568" max="2569" width="5.140625" style="24" customWidth="1"/>
    <col min="2570" max="2570" width="4.7109375" style="24" customWidth="1"/>
    <col min="2571" max="2571" width="6.85546875" style="24" customWidth="1"/>
    <col min="2572" max="2572" width="6.140625" style="24" customWidth="1"/>
    <col min="2573" max="2573" width="7.28515625" style="24" customWidth="1"/>
    <col min="2574" max="2575" width="6.7109375" style="24" customWidth="1"/>
    <col min="2576" max="2580" width="7.42578125" style="24" customWidth="1"/>
    <col min="2581" max="2581" width="4.85546875" style="24" customWidth="1"/>
    <col min="2582" max="2582" width="15" style="24" customWidth="1"/>
    <col min="2583" max="2583" width="13.5703125" style="24" customWidth="1"/>
    <col min="2584" max="2584" width="13.7109375" style="24" customWidth="1"/>
    <col min="2585" max="2585" width="13.140625" style="24" customWidth="1"/>
    <col min="2586" max="2586" width="12.42578125" style="24" customWidth="1"/>
    <col min="2587" max="2587" width="14.28515625" style="24" customWidth="1"/>
    <col min="2588" max="2588" width="15.5703125" style="24" customWidth="1"/>
    <col min="2589" max="2589" width="11.5703125" style="24" bestFit="1" customWidth="1"/>
    <col min="2590" max="2590" width="10.42578125" style="24" bestFit="1" customWidth="1"/>
    <col min="2591" max="2816" width="9.140625" style="24"/>
    <col min="2817" max="2817" width="4" style="24" customWidth="1"/>
    <col min="2818" max="2818" width="42.7109375" style="24" customWidth="1"/>
    <col min="2819" max="2819" width="10.7109375" style="24" customWidth="1"/>
    <col min="2820" max="2820" width="34.28515625" style="24" customWidth="1"/>
    <col min="2821" max="2821" width="8.85546875" style="24" customWidth="1"/>
    <col min="2822" max="2822" width="36.85546875" style="24" customWidth="1"/>
    <col min="2823" max="2823" width="14.5703125" style="24" customWidth="1"/>
    <col min="2824" max="2825" width="5.140625" style="24" customWidth="1"/>
    <col min="2826" max="2826" width="4.7109375" style="24" customWidth="1"/>
    <col min="2827" max="2827" width="6.85546875" style="24" customWidth="1"/>
    <col min="2828" max="2828" width="6.140625" style="24" customWidth="1"/>
    <col min="2829" max="2829" width="7.28515625" style="24" customWidth="1"/>
    <col min="2830" max="2831" width="6.7109375" style="24" customWidth="1"/>
    <col min="2832" max="2836" width="7.42578125" style="24" customWidth="1"/>
    <col min="2837" max="2837" width="4.85546875" style="24" customWidth="1"/>
    <col min="2838" max="2838" width="15" style="24" customWidth="1"/>
    <col min="2839" max="2839" width="13.5703125" style="24" customWidth="1"/>
    <col min="2840" max="2840" width="13.7109375" style="24" customWidth="1"/>
    <col min="2841" max="2841" width="13.140625" style="24" customWidth="1"/>
    <col min="2842" max="2842" width="12.42578125" style="24" customWidth="1"/>
    <col min="2843" max="2843" width="14.28515625" style="24" customWidth="1"/>
    <col min="2844" max="2844" width="15.5703125" style="24" customWidth="1"/>
    <col min="2845" max="2845" width="11.5703125" style="24" bestFit="1" customWidth="1"/>
    <col min="2846" max="2846" width="10.42578125" style="24" bestFit="1" customWidth="1"/>
    <col min="2847" max="3072" width="9.140625" style="24"/>
    <col min="3073" max="3073" width="4" style="24" customWidth="1"/>
    <col min="3074" max="3074" width="42.7109375" style="24" customWidth="1"/>
    <col min="3075" max="3075" width="10.7109375" style="24" customWidth="1"/>
    <col min="3076" max="3076" width="34.28515625" style="24" customWidth="1"/>
    <col min="3077" max="3077" width="8.85546875" style="24" customWidth="1"/>
    <col min="3078" max="3078" width="36.85546875" style="24" customWidth="1"/>
    <col min="3079" max="3079" width="14.5703125" style="24" customWidth="1"/>
    <col min="3080" max="3081" width="5.140625" style="24" customWidth="1"/>
    <col min="3082" max="3082" width="4.7109375" style="24" customWidth="1"/>
    <col min="3083" max="3083" width="6.85546875" style="24" customWidth="1"/>
    <col min="3084" max="3084" width="6.140625" style="24" customWidth="1"/>
    <col min="3085" max="3085" width="7.28515625" style="24" customWidth="1"/>
    <col min="3086" max="3087" width="6.7109375" style="24" customWidth="1"/>
    <col min="3088" max="3092" width="7.42578125" style="24" customWidth="1"/>
    <col min="3093" max="3093" width="4.85546875" style="24" customWidth="1"/>
    <col min="3094" max="3094" width="15" style="24" customWidth="1"/>
    <col min="3095" max="3095" width="13.5703125" style="24" customWidth="1"/>
    <col min="3096" max="3096" width="13.7109375" style="24" customWidth="1"/>
    <col min="3097" max="3097" width="13.140625" style="24" customWidth="1"/>
    <col min="3098" max="3098" width="12.42578125" style="24" customWidth="1"/>
    <col min="3099" max="3099" width="14.28515625" style="24" customWidth="1"/>
    <col min="3100" max="3100" width="15.5703125" style="24" customWidth="1"/>
    <col min="3101" max="3101" width="11.5703125" style="24" bestFit="1" customWidth="1"/>
    <col min="3102" max="3102" width="10.42578125" style="24" bestFit="1" customWidth="1"/>
    <col min="3103" max="3328" width="9.140625" style="24"/>
    <col min="3329" max="3329" width="4" style="24" customWidth="1"/>
    <col min="3330" max="3330" width="42.7109375" style="24" customWidth="1"/>
    <col min="3331" max="3331" width="10.7109375" style="24" customWidth="1"/>
    <col min="3332" max="3332" width="34.28515625" style="24" customWidth="1"/>
    <col min="3333" max="3333" width="8.85546875" style="24" customWidth="1"/>
    <col min="3334" max="3334" width="36.85546875" style="24" customWidth="1"/>
    <col min="3335" max="3335" width="14.5703125" style="24" customWidth="1"/>
    <col min="3336" max="3337" width="5.140625" style="24" customWidth="1"/>
    <col min="3338" max="3338" width="4.7109375" style="24" customWidth="1"/>
    <col min="3339" max="3339" width="6.85546875" style="24" customWidth="1"/>
    <col min="3340" max="3340" width="6.140625" style="24" customWidth="1"/>
    <col min="3341" max="3341" width="7.28515625" style="24" customWidth="1"/>
    <col min="3342" max="3343" width="6.7109375" style="24" customWidth="1"/>
    <col min="3344" max="3348" width="7.42578125" style="24" customWidth="1"/>
    <col min="3349" max="3349" width="4.85546875" style="24" customWidth="1"/>
    <col min="3350" max="3350" width="15" style="24" customWidth="1"/>
    <col min="3351" max="3351" width="13.5703125" style="24" customWidth="1"/>
    <col min="3352" max="3352" width="13.7109375" style="24" customWidth="1"/>
    <col min="3353" max="3353" width="13.140625" style="24" customWidth="1"/>
    <col min="3354" max="3354" width="12.42578125" style="24" customWidth="1"/>
    <col min="3355" max="3355" width="14.28515625" style="24" customWidth="1"/>
    <col min="3356" max="3356" width="15.5703125" style="24" customWidth="1"/>
    <col min="3357" max="3357" width="11.5703125" style="24" bestFit="1" customWidth="1"/>
    <col min="3358" max="3358" width="10.42578125" style="24" bestFit="1" customWidth="1"/>
    <col min="3359" max="3584" width="9.140625" style="24"/>
    <col min="3585" max="3585" width="4" style="24" customWidth="1"/>
    <col min="3586" max="3586" width="42.7109375" style="24" customWidth="1"/>
    <col min="3587" max="3587" width="10.7109375" style="24" customWidth="1"/>
    <col min="3588" max="3588" width="34.28515625" style="24" customWidth="1"/>
    <col min="3589" max="3589" width="8.85546875" style="24" customWidth="1"/>
    <col min="3590" max="3590" width="36.85546875" style="24" customWidth="1"/>
    <col min="3591" max="3591" width="14.5703125" style="24" customWidth="1"/>
    <col min="3592" max="3593" width="5.140625" style="24" customWidth="1"/>
    <col min="3594" max="3594" width="4.7109375" style="24" customWidth="1"/>
    <col min="3595" max="3595" width="6.85546875" style="24" customWidth="1"/>
    <col min="3596" max="3596" width="6.140625" style="24" customWidth="1"/>
    <col min="3597" max="3597" width="7.28515625" style="24" customWidth="1"/>
    <col min="3598" max="3599" width="6.7109375" style="24" customWidth="1"/>
    <col min="3600" max="3604" width="7.42578125" style="24" customWidth="1"/>
    <col min="3605" max="3605" width="4.85546875" style="24" customWidth="1"/>
    <col min="3606" max="3606" width="15" style="24" customWidth="1"/>
    <col min="3607" max="3607" width="13.5703125" style="24" customWidth="1"/>
    <col min="3608" max="3608" width="13.7109375" style="24" customWidth="1"/>
    <col min="3609" max="3609" width="13.140625" style="24" customWidth="1"/>
    <col min="3610" max="3610" width="12.42578125" style="24" customWidth="1"/>
    <col min="3611" max="3611" width="14.28515625" style="24" customWidth="1"/>
    <col min="3612" max="3612" width="15.5703125" style="24" customWidth="1"/>
    <col min="3613" max="3613" width="11.5703125" style="24" bestFit="1" customWidth="1"/>
    <col min="3614" max="3614" width="10.42578125" style="24" bestFit="1" customWidth="1"/>
    <col min="3615" max="3840" width="9.140625" style="24"/>
    <col min="3841" max="3841" width="4" style="24" customWidth="1"/>
    <col min="3842" max="3842" width="42.7109375" style="24" customWidth="1"/>
    <col min="3843" max="3843" width="10.7109375" style="24" customWidth="1"/>
    <col min="3844" max="3844" width="34.28515625" style="24" customWidth="1"/>
    <col min="3845" max="3845" width="8.85546875" style="24" customWidth="1"/>
    <col min="3846" max="3846" width="36.85546875" style="24" customWidth="1"/>
    <col min="3847" max="3847" width="14.5703125" style="24" customWidth="1"/>
    <col min="3848" max="3849" width="5.140625" style="24" customWidth="1"/>
    <col min="3850" max="3850" width="4.7109375" style="24" customWidth="1"/>
    <col min="3851" max="3851" width="6.85546875" style="24" customWidth="1"/>
    <col min="3852" max="3852" width="6.140625" style="24" customWidth="1"/>
    <col min="3853" max="3853" width="7.28515625" style="24" customWidth="1"/>
    <col min="3854" max="3855" width="6.7109375" style="24" customWidth="1"/>
    <col min="3856" max="3860" width="7.42578125" style="24" customWidth="1"/>
    <col min="3861" max="3861" width="4.85546875" style="24" customWidth="1"/>
    <col min="3862" max="3862" width="15" style="24" customWidth="1"/>
    <col min="3863" max="3863" width="13.5703125" style="24" customWidth="1"/>
    <col min="3864" max="3864" width="13.7109375" style="24" customWidth="1"/>
    <col min="3865" max="3865" width="13.140625" style="24" customWidth="1"/>
    <col min="3866" max="3866" width="12.42578125" style="24" customWidth="1"/>
    <col min="3867" max="3867" width="14.28515625" style="24" customWidth="1"/>
    <col min="3868" max="3868" width="15.5703125" style="24" customWidth="1"/>
    <col min="3869" max="3869" width="11.5703125" style="24" bestFit="1" customWidth="1"/>
    <col min="3870" max="3870" width="10.42578125" style="24" bestFit="1" customWidth="1"/>
    <col min="3871" max="4096" width="9.140625" style="24"/>
    <col min="4097" max="4097" width="4" style="24" customWidth="1"/>
    <col min="4098" max="4098" width="42.7109375" style="24" customWidth="1"/>
    <col min="4099" max="4099" width="10.7109375" style="24" customWidth="1"/>
    <col min="4100" max="4100" width="34.28515625" style="24" customWidth="1"/>
    <col min="4101" max="4101" width="8.85546875" style="24" customWidth="1"/>
    <col min="4102" max="4102" width="36.85546875" style="24" customWidth="1"/>
    <col min="4103" max="4103" width="14.5703125" style="24" customWidth="1"/>
    <col min="4104" max="4105" width="5.140625" style="24" customWidth="1"/>
    <col min="4106" max="4106" width="4.7109375" style="24" customWidth="1"/>
    <col min="4107" max="4107" width="6.85546875" style="24" customWidth="1"/>
    <col min="4108" max="4108" width="6.140625" style="24" customWidth="1"/>
    <col min="4109" max="4109" width="7.28515625" style="24" customWidth="1"/>
    <col min="4110" max="4111" width="6.7109375" style="24" customWidth="1"/>
    <col min="4112" max="4116" width="7.42578125" style="24" customWidth="1"/>
    <col min="4117" max="4117" width="4.85546875" style="24" customWidth="1"/>
    <col min="4118" max="4118" width="15" style="24" customWidth="1"/>
    <col min="4119" max="4119" width="13.5703125" style="24" customWidth="1"/>
    <col min="4120" max="4120" width="13.7109375" style="24" customWidth="1"/>
    <col min="4121" max="4121" width="13.140625" style="24" customWidth="1"/>
    <col min="4122" max="4122" width="12.42578125" style="24" customWidth="1"/>
    <col min="4123" max="4123" width="14.28515625" style="24" customWidth="1"/>
    <col min="4124" max="4124" width="15.5703125" style="24" customWidth="1"/>
    <col min="4125" max="4125" width="11.5703125" style="24" bestFit="1" customWidth="1"/>
    <col min="4126" max="4126" width="10.42578125" style="24" bestFit="1" customWidth="1"/>
    <col min="4127" max="4352" width="9.140625" style="24"/>
    <col min="4353" max="4353" width="4" style="24" customWidth="1"/>
    <col min="4354" max="4354" width="42.7109375" style="24" customWidth="1"/>
    <col min="4355" max="4355" width="10.7109375" style="24" customWidth="1"/>
    <col min="4356" max="4356" width="34.28515625" style="24" customWidth="1"/>
    <col min="4357" max="4357" width="8.85546875" style="24" customWidth="1"/>
    <col min="4358" max="4358" width="36.85546875" style="24" customWidth="1"/>
    <col min="4359" max="4359" width="14.5703125" style="24" customWidth="1"/>
    <col min="4360" max="4361" width="5.140625" style="24" customWidth="1"/>
    <col min="4362" max="4362" width="4.7109375" style="24" customWidth="1"/>
    <col min="4363" max="4363" width="6.85546875" style="24" customWidth="1"/>
    <col min="4364" max="4364" width="6.140625" style="24" customWidth="1"/>
    <col min="4365" max="4365" width="7.28515625" style="24" customWidth="1"/>
    <col min="4366" max="4367" width="6.7109375" style="24" customWidth="1"/>
    <col min="4368" max="4372" width="7.42578125" style="24" customWidth="1"/>
    <col min="4373" max="4373" width="4.85546875" style="24" customWidth="1"/>
    <col min="4374" max="4374" width="15" style="24" customWidth="1"/>
    <col min="4375" max="4375" width="13.5703125" style="24" customWidth="1"/>
    <col min="4376" max="4376" width="13.7109375" style="24" customWidth="1"/>
    <col min="4377" max="4377" width="13.140625" style="24" customWidth="1"/>
    <col min="4378" max="4378" width="12.42578125" style="24" customWidth="1"/>
    <col min="4379" max="4379" width="14.28515625" style="24" customWidth="1"/>
    <col min="4380" max="4380" width="15.5703125" style="24" customWidth="1"/>
    <col min="4381" max="4381" width="11.5703125" style="24" bestFit="1" customWidth="1"/>
    <col min="4382" max="4382" width="10.42578125" style="24" bestFit="1" customWidth="1"/>
    <col min="4383" max="4608" width="9.140625" style="24"/>
    <col min="4609" max="4609" width="4" style="24" customWidth="1"/>
    <col min="4610" max="4610" width="42.7109375" style="24" customWidth="1"/>
    <col min="4611" max="4611" width="10.7109375" style="24" customWidth="1"/>
    <col min="4612" max="4612" width="34.28515625" style="24" customWidth="1"/>
    <col min="4613" max="4613" width="8.85546875" style="24" customWidth="1"/>
    <col min="4614" max="4614" width="36.85546875" style="24" customWidth="1"/>
    <col min="4615" max="4615" width="14.5703125" style="24" customWidth="1"/>
    <col min="4616" max="4617" width="5.140625" style="24" customWidth="1"/>
    <col min="4618" max="4618" width="4.7109375" style="24" customWidth="1"/>
    <col min="4619" max="4619" width="6.85546875" style="24" customWidth="1"/>
    <col min="4620" max="4620" width="6.140625" style="24" customWidth="1"/>
    <col min="4621" max="4621" width="7.28515625" style="24" customWidth="1"/>
    <col min="4622" max="4623" width="6.7109375" style="24" customWidth="1"/>
    <col min="4624" max="4628" width="7.42578125" style="24" customWidth="1"/>
    <col min="4629" max="4629" width="4.85546875" style="24" customWidth="1"/>
    <col min="4630" max="4630" width="15" style="24" customWidth="1"/>
    <col min="4631" max="4631" width="13.5703125" style="24" customWidth="1"/>
    <col min="4632" max="4632" width="13.7109375" style="24" customWidth="1"/>
    <col min="4633" max="4633" width="13.140625" style="24" customWidth="1"/>
    <col min="4634" max="4634" width="12.42578125" style="24" customWidth="1"/>
    <col min="4635" max="4635" width="14.28515625" style="24" customWidth="1"/>
    <col min="4636" max="4636" width="15.5703125" style="24" customWidth="1"/>
    <col min="4637" max="4637" width="11.5703125" style="24" bestFit="1" customWidth="1"/>
    <col min="4638" max="4638" width="10.42578125" style="24" bestFit="1" customWidth="1"/>
    <col min="4639" max="4864" width="9.140625" style="24"/>
    <col min="4865" max="4865" width="4" style="24" customWidth="1"/>
    <col min="4866" max="4866" width="42.7109375" style="24" customWidth="1"/>
    <col min="4867" max="4867" width="10.7109375" style="24" customWidth="1"/>
    <col min="4868" max="4868" width="34.28515625" style="24" customWidth="1"/>
    <col min="4869" max="4869" width="8.85546875" style="24" customWidth="1"/>
    <col min="4870" max="4870" width="36.85546875" style="24" customWidth="1"/>
    <col min="4871" max="4871" width="14.5703125" style="24" customWidth="1"/>
    <col min="4872" max="4873" width="5.140625" style="24" customWidth="1"/>
    <col min="4874" max="4874" width="4.7109375" style="24" customWidth="1"/>
    <col min="4875" max="4875" width="6.85546875" style="24" customWidth="1"/>
    <col min="4876" max="4876" width="6.140625" style="24" customWidth="1"/>
    <col min="4877" max="4877" width="7.28515625" style="24" customWidth="1"/>
    <col min="4878" max="4879" width="6.7109375" style="24" customWidth="1"/>
    <col min="4880" max="4884" width="7.42578125" style="24" customWidth="1"/>
    <col min="4885" max="4885" width="4.85546875" style="24" customWidth="1"/>
    <col min="4886" max="4886" width="15" style="24" customWidth="1"/>
    <col min="4887" max="4887" width="13.5703125" style="24" customWidth="1"/>
    <col min="4888" max="4888" width="13.7109375" style="24" customWidth="1"/>
    <col min="4889" max="4889" width="13.140625" style="24" customWidth="1"/>
    <col min="4890" max="4890" width="12.42578125" style="24" customWidth="1"/>
    <col min="4891" max="4891" width="14.28515625" style="24" customWidth="1"/>
    <col min="4892" max="4892" width="15.5703125" style="24" customWidth="1"/>
    <col min="4893" max="4893" width="11.5703125" style="24" bestFit="1" customWidth="1"/>
    <col min="4894" max="4894" width="10.42578125" style="24" bestFit="1" customWidth="1"/>
    <col min="4895" max="5120" width="9.140625" style="24"/>
    <col min="5121" max="5121" width="4" style="24" customWidth="1"/>
    <col min="5122" max="5122" width="42.7109375" style="24" customWidth="1"/>
    <col min="5123" max="5123" width="10.7109375" style="24" customWidth="1"/>
    <col min="5124" max="5124" width="34.28515625" style="24" customWidth="1"/>
    <col min="5125" max="5125" width="8.85546875" style="24" customWidth="1"/>
    <col min="5126" max="5126" width="36.85546875" style="24" customWidth="1"/>
    <col min="5127" max="5127" width="14.5703125" style="24" customWidth="1"/>
    <col min="5128" max="5129" width="5.140625" style="24" customWidth="1"/>
    <col min="5130" max="5130" width="4.7109375" style="24" customWidth="1"/>
    <col min="5131" max="5131" width="6.85546875" style="24" customWidth="1"/>
    <col min="5132" max="5132" width="6.140625" style="24" customWidth="1"/>
    <col min="5133" max="5133" width="7.28515625" style="24" customWidth="1"/>
    <col min="5134" max="5135" width="6.7109375" style="24" customWidth="1"/>
    <col min="5136" max="5140" width="7.42578125" style="24" customWidth="1"/>
    <col min="5141" max="5141" width="4.85546875" style="24" customWidth="1"/>
    <col min="5142" max="5142" width="15" style="24" customWidth="1"/>
    <col min="5143" max="5143" width="13.5703125" style="24" customWidth="1"/>
    <col min="5144" max="5144" width="13.7109375" style="24" customWidth="1"/>
    <col min="5145" max="5145" width="13.140625" style="24" customWidth="1"/>
    <col min="5146" max="5146" width="12.42578125" style="24" customWidth="1"/>
    <col min="5147" max="5147" width="14.28515625" style="24" customWidth="1"/>
    <col min="5148" max="5148" width="15.5703125" style="24" customWidth="1"/>
    <col min="5149" max="5149" width="11.5703125" style="24" bestFit="1" customWidth="1"/>
    <col min="5150" max="5150" width="10.42578125" style="24" bestFit="1" customWidth="1"/>
    <col min="5151" max="5376" width="9.140625" style="24"/>
    <col min="5377" max="5377" width="4" style="24" customWidth="1"/>
    <col min="5378" max="5378" width="42.7109375" style="24" customWidth="1"/>
    <col min="5379" max="5379" width="10.7109375" style="24" customWidth="1"/>
    <col min="5380" max="5380" width="34.28515625" style="24" customWidth="1"/>
    <col min="5381" max="5381" width="8.85546875" style="24" customWidth="1"/>
    <col min="5382" max="5382" width="36.85546875" style="24" customWidth="1"/>
    <col min="5383" max="5383" width="14.5703125" style="24" customWidth="1"/>
    <col min="5384" max="5385" width="5.140625" style="24" customWidth="1"/>
    <col min="5386" max="5386" width="4.7109375" style="24" customWidth="1"/>
    <col min="5387" max="5387" width="6.85546875" style="24" customWidth="1"/>
    <col min="5388" max="5388" width="6.140625" style="24" customWidth="1"/>
    <col min="5389" max="5389" width="7.28515625" style="24" customWidth="1"/>
    <col min="5390" max="5391" width="6.7109375" style="24" customWidth="1"/>
    <col min="5392" max="5396" width="7.42578125" style="24" customWidth="1"/>
    <col min="5397" max="5397" width="4.85546875" style="24" customWidth="1"/>
    <col min="5398" max="5398" width="15" style="24" customWidth="1"/>
    <col min="5399" max="5399" width="13.5703125" style="24" customWidth="1"/>
    <col min="5400" max="5400" width="13.7109375" style="24" customWidth="1"/>
    <col min="5401" max="5401" width="13.140625" style="24" customWidth="1"/>
    <col min="5402" max="5402" width="12.42578125" style="24" customWidth="1"/>
    <col min="5403" max="5403" width="14.28515625" style="24" customWidth="1"/>
    <col min="5404" max="5404" width="15.5703125" style="24" customWidth="1"/>
    <col min="5405" max="5405" width="11.5703125" style="24" bestFit="1" customWidth="1"/>
    <col min="5406" max="5406" width="10.42578125" style="24" bestFit="1" customWidth="1"/>
    <col min="5407" max="5632" width="9.140625" style="24"/>
    <col min="5633" max="5633" width="4" style="24" customWidth="1"/>
    <col min="5634" max="5634" width="42.7109375" style="24" customWidth="1"/>
    <col min="5635" max="5635" width="10.7109375" style="24" customWidth="1"/>
    <col min="5636" max="5636" width="34.28515625" style="24" customWidth="1"/>
    <col min="5637" max="5637" width="8.85546875" style="24" customWidth="1"/>
    <col min="5638" max="5638" width="36.85546875" style="24" customWidth="1"/>
    <col min="5639" max="5639" width="14.5703125" style="24" customWidth="1"/>
    <col min="5640" max="5641" width="5.140625" style="24" customWidth="1"/>
    <col min="5642" max="5642" width="4.7109375" style="24" customWidth="1"/>
    <col min="5643" max="5643" width="6.85546875" style="24" customWidth="1"/>
    <col min="5644" max="5644" width="6.140625" style="24" customWidth="1"/>
    <col min="5645" max="5645" width="7.28515625" style="24" customWidth="1"/>
    <col min="5646" max="5647" width="6.7109375" style="24" customWidth="1"/>
    <col min="5648" max="5652" width="7.42578125" style="24" customWidth="1"/>
    <col min="5653" max="5653" width="4.85546875" style="24" customWidth="1"/>
    <col min="5654" max="5654" width="15" style="24" customWidth="1"/>
    <col min="5655" max="5655" width="13.5703125" style="24" customWidth="1"/>
    <col min="5656" max="5656" width="13.7109375" style="24" customWidth="1"/>
    <col min="5657" max="5657" width="13.140625" style="24" customWidth="1"/>
    <col min="5658" max="5658" width="12.42578125" style="24" customWidth="1"/>
    <col min="5659" max="5659" width="14.28515625" style="24" customWidth="1"/>
    <col min="5660" max="5660" width="15.5703125" style="24" customWidth="1"/>
    <col min="5661" max="5661" width="11.5703125" style="24" bestFit="1" customWidth="1"/>
    <col min="5662" max="5662" width="10.42578125" style="24" bestFit="1" customWidth="1"/>
    <col min="5663" max="5888" width="9.140625" style="24"/>
    <col min="5889" max="5889" width="4" style="24" customWidth="1"/>
    <col min="5890" max="5890" width="42.7109375" style="24" customWidth="1"/>
    <col min="5891" max="5891" width="10.7109375" style="24" customWidth="1"/>
    <col min="5892" max="5892" width="34.28515625" style="24" customWidth="1"/>
    <col min="5893" max="5893" width="8.85546875" style="24" customWidth="1"/>
    <col min="5894" max="5894" width="36.85546875" style="24" customWidth="1"/>
    <col min="5895" max="5895" width="14.5703125" style="24" customWidth="1"/>
    <col min="5896" max="5897" width="5.140625" style="24" customWidth="1"/>
    <col min="5898" max="5898" width="4.7109375" style="24" customWidth="1"/>
    <col min="5899" max="5899" width="6.85546875" style="24" customWidth="1"/>
    <col min="5900" max="5900" width="6.140625" style="24" customWidth="1"/>
    <col min="5901" max="5901" width="7.28515625" style="24" customWidth="1"/>
    <col min="5902" max="5903" width="6.7109375" style="24" customWidth="1"/>
    <col min="5904" max="5908" width="7.42578125" style="24" customWidth="1"/>
    <col min="5909" max="5909" width="4.85546875" style="24" customWidth="1"/>
    <col min="5910" max="5910" width="15" style="24" customWidth="1"/>
    <col min="5911" max="5911" width="13.5703125" style="24" customWidth="1"/>
    <col min="5912" max="5912" width="13.7109375" style="24" customWidth="1"/>
    <col min="5913" max="5913" width="13.140625" style="24" customWidth="1"/>
    <col min="5914" max="5914" width="12.42578125" style="24" customWidth="1"/>
    <col min="5915" max="5915" width="14.28515625" style="24" customWidth="1"/>
    <col min="5916" max="5916" width="15.5703125" style="24" customWidth="1"/>
    <col min="5917" max="5917" width="11.5703125" style="24" bestFit="1" customWidth="1"/>
    <col min="5918" max="5918" width="10.42578125" style="24" bestFit="1" customWidth="1"/>
    <col min="5919" max="6144" width="9.140625" style="24"/>
    <col min="6145" max="6145" width="4" style="24" customWidth="1"/>
    <col min="6146" max="6146" width="42.7109375" style="24" customWidth="1"/>
    <col min="6147" max="6147" width="10.7109375" style="24" customWidth="1"/>
    <col min="6148" max="6148" width="34.28515625" style="24" customWidth="1"/>
    <col min="6149" max="6149" width="8.85546875" style="24" customWidth="1"/>
    <col min="6150" max="6150" width="36.85546875" style="24" customWidth="1"/>
    <col min="6151" max="6151" width="14.5703125" style="24" customWidth="1"/>
    <col min="6152" max="6153" width="5.140625" style="24" customWidth="1"/>
    <col min="6154" max="6154" width="4.7109375" style="24" customWidth="1"/>
    <col min="6155" max="6155" width="6.85546875" style="24" customWidth="1"/>
    <col min="6156" max="6156" width="6.140625" style="24" customWidth="1"/>
    <col min="6157" max="6157" width="7.28515625" style="24" customWidth="1"/>
    <col min="6158" max="6159" width="6.7109375" style="24" customWidth="1"/>
    <col min="6160" max="6164" width="7.42578125" style="24" customWidth="1"/>
    <col min="6165" max="6165" width="4.85546875" style="24" customWidth="1"/>
    <col min="6166" max="6166" width="15" style="24" customWidth="1"/>
    <col min="6167" max="6167" width="13.5703125" style="24" customWidth="1"/>
    <col min="6168" max="6168" width="13.7109375" style="24" customWidth="1"/>
    <col min="6169" max="6169" width="13.140625" style="24" customWidth="1"/>
    <col min="6170" max="6170" width="12.42578125" style="24" customWidth="1"/>
    <col min="6171" max="6171" width="14.28515625" style="24" customWidth="1"/>
    <col min="6172" max="6172" width="15.5703125" style="24" customWidth="1"/>
    <col min="6173" max="6173" width="11.5703125" style="24" bestFit="1" customWidth="1"/>
    <col min="6174" max="6174" width="10.42578125" style="24" bestFit="1" customWidth="1"/>
    <col min="6175" max="6400" width="9.140625" style="24"/>
    <col min="6401" max="6401" width="4" style="24" customWidth="1"/>
    <col min="6402" max="6402" width="42.7109375" style="24" customWidth="1"/>
    <col min="6403" max="6403" width="10.7109375" style="24" customWidth="1"/>
    <col min="6404" max="6404" width="34.28515625" style="24" customWidth="1"/>
    <col min="6405" max="6405" width="8.85546875" style="24" customWidth="1"/>
    <col min="6406" max="6406" width="36.85546875" style="24" customWidth="1"/>
    <col min="6407" max="6407" width="14.5703125" style="24" customWidth="1"/>
    <col min="6408" max="6409" width="5.140625" style="24" customWidth="1"/>
    <col min="6410" max="6410" width="4.7109375" style="24" customWidth="1"/>
    <col min="6411" max="6411" width="6.85546875" style="24" customWidth="1"/>
    <col min="6412" max="6412" width="6.140625" style="24" customWidth="1"/>
    <col min="6413" max="6413" width="7.28515625" style="24" customWidth="1"/>
    <col min="6414" max="6415" width="6.7109375" style="24" customWidth="1"/>
    <col min="6416" max="6420" width="7.42578125" style="24" customWidth="1"/>
    <col min="6421" max="6421" width="4.85546875" style="24" customWidth="1"/>
    <col min="6422" max="6422" width="15" style="24" customWidth="1"/>
    <col min="6423" max="6423" width="13.5703125" style="24" customWidth="1"/>
    <col min="6424" max="6424" width="13.7109375" style="24" customWidth="1"/>
    <col min="6425" max="6425" width="13.140625" style="24" customWidth="1"/>
    <col min="6426" max="6426" width="12.42578125" style="24" customWidth="1"/>
    <col min="6427" max="6427" width="14.28515625" style="24" customWidth="1"/>
    <col min="6428" max="6428" width="15.5703125" style="24" customWidth="1"/>
    <col min="6429" max="6429" width="11.5703125" style="24" bestFit="1" customWidth="1"/>
    <col min="6430" max="6430" width="10.42578125" style="24" bestFit="1" customWidth="1"/>
    <col min="6431" max="6656" width="9.140625" style="24"/>
    <col min="6657" max="6657" width="4" style="24" customWidth="1"/>
    <col min="6658" max="6658" width="42.7109375" style="24" customWidth="1"/>
    <col min="6659" max="6659" width="10.7109375" style="24" customWidth="1"/>
    <col min="6660" max="6660" width="34.28515625" style="24" customWidth="1"/>
    <col min="6661" max="6661" width="8.85546875" style="24" customWidth="1"/>
    <col min="6662" max="6662" width="36.85546875" style="24" customWidth="1"/>
    <col min="6663" max="6663" width="14.5703125" style="24" customWidth="1"/>
    <col min="6664" max="6665" width="5.140625" style="24" customWidth="1"/>
    <col min="6666" max="6666" width="4.7109375" style="24" customWidth="1"/>
    <col min="6667" max="6667" width="6.85546875" style="24" customWidth="1"/>
    <col min="6668" max="6668" width="6.140625" style="24" customWidth="1"/>
    <col min="6669" max="6669" width="7.28515625" style="24" customWidth="1"/>
    <col min="6670" max="6671" width="6.7109375" style="24" customWidth="1"/>
    <col min="6672" max="6676" width="7.42578125" style="24" customWidth="1"/>
    <col min="6677" max="6677" width="4.85546875" style="24" customWidth="1"/>
    <col min="6678" max="6678" width="15" style="24" customWidth="1"/>
    <col min="6679" max="6679" width="13.5703125" style="24" customWidth="1"/>
    <col min="6680" max="6680" width="13.7109375" style="24" customWidth="1"/>
    <col min="6681" max="6681" width="13.140625" style="24" customWidth="1"/>
    <col min="6682" max="6682" width="12.42578125" style="24" customWidth="1"/>
    <col min="6683" max="6683" width="14.28515625" style="24" customWidth="1"/>
    <col min="6684" max="6684" width="15.5703125" style="24" customWidth="1"/>
    <col min="6685" max="6685" width="11.5703125" style="24" bestFit="1" customWidth="1"/>
    <col min="6686" max="6686" width="10.42578125" style="24" bestFit="1" customWidth="1"/>
    <col min="6687" max="6912" width="9.140625" style="24"/>
    <col min="6913" max="6913" width="4" style="24" customWidth="1"/>
    <col min="6914" max="6914" width="42.7109375" style="24" customWidth="1"/>
    <col min="6915" max="6915" width="10.7109375" style="24" customWidth="1"/>
    <col min="6916" max="6916" width="34.28515625" style="24" customWidth="1"/>
    <col min="6917" max="6917" width="8.85546875" style="24" customWidth="1"/>
    <col min="6918" max="6918" width="36.85546875" style="24" customWidth="1"/>
    <col min="6919" max="6919" width="14.5703125" style="24" customWidth="1"/>
    <col min="6920" max="6921" width="5.140625" style="24" customWidth="1"/>
    <col min="6922" max="6922" width="4.7109375" style="24" customWidth="1"/>
    <col min="6923" max="6923" width="6.85546875" style="24" customWidth="1"/>
    <col min="6924" max="6924" width="6.140625" style="24" customWidth="1"/>
    <col min="6925" max="6925" width="7.28515625" style="24" customWidth="1"/>
    <col min="6926" max="6927" width="6.7109375" style="24" customWidth="1"/>
    <col min="6928" max="6932" width="7.42578125" style="24" customWidth="1"/>
    <col min="6933" max="6933" width="4.85546875" style="24" customWidth="1"/>
    <col min="6934" max="6934" width="15" style="24" customWidth="1"/>
    <col min="6935" max="6935" width="13.5703125" style="24" customWidth="1"/>
    <col min="6936" max="6936" width="13.7109375" style="24" customWidth="1"/>
    <col min="6937" max="6937" width="13.140625" style="24" customWidth="1"/>
    <col min="6938" max="6938" width="12.42578125" style="24" customWidth="1"/>
    <col min="6939" max="6939" width="14.28515625" style="24" customWidth="1"/>
    <col min="6940" max="6940" width="15.5703125" style="24" customWidth="1"/>
    <col min="6941" max="6941" width="11.5703125" style="24" bestFit="1" customWidth="1"/>
    <col min="6942" max="6942" width="10.42578125" style="24" bestFit="1" customWidth="1"/>
    <col min="6943" max="7168" width="9.140625" style="24"/>
    <col min="7169" max="7169" width="4" style="24" customWidth="1"/>
    <col min="7170" max="7170" width="42.7109375" style="24" customWidth="1"/>
    <col min="7171" max="7171" width="10.7109375" style="24" customWidth="1"/>
    <col min="7172" max="7172" width="34.28515625" style="24" customWidth="1"/>
    <col min="7173" max="7173" width="8.85546875" style="24" customWidth="1"/>
    <col min="7174" max="7174" width="36.85546875" style="24" customWidth="1"/>
    <col min="7175" max="7175" width="14.5703125" style="24" customWidth="1"/>
    <col min="7176" max="7177" width="5.140625" style="24" customWidth="1"/>
    <col min="7178" max="7178" width="4.7109375" style="24" customWidth="1"/>
    <col min="7179" max="7179" width="6.85546875" style="24" customWidth="1"/>
    <col min="7180" max="7180" width="6.140625" style="24" customWidth="1"/>
    <col min="7181" max="7181" width="7.28515625" style="24" customWidth="1"/>
    <col min="7182" max="7183" width="6.7109375" style="24" customWidth="1"/>
    <col min="7184" max="7188" width="7.42578125" style="24" customWidth="1"/>
    <col min="7189" max="7189" width="4.85546875" style="24" customWidth="1"/>
    <col min="7190" max="7190" width="15" style="24" customWidth="1"/>
    <col min="7191" max="7191" width="13.5703125" style="24" customWidth="1"/>
    <col min="7192" max="7192" width="13.7109375" style="24" customWidth="1"/>
    <col min="7193" max="7193" width="13.140625" style="24" customWidth="1"/>
    <col min="7194" max="7194" width="12.42578125" style="24" customWidth="1"/>
    <col min="7195" max="7195" width="14.28515625" style="24" customWidth="1"/>
    <col min="7196" max="7196" width="15.5703125" style="24" customWidth="1"/>
    <col min="7197" max="7197" width="11.5703125" style="24" bestFit="1" customWidth="1"/>
    <col min="7198" max="7198" width="10.42578125" style="24" bestFit="1" customWidth="1"/>
    <col min="7199" max="7424" width="9.140625" style="24"/>
    <col min="7425" max="7425" width="4" style="24" customWidth="1"/>
    <col min="7426" max="7426" width="42.7109375" style="24" customWidth="1"/>
    <col min="7427" max="7427" width="10.7109375" style="24" customWidth="1"/>
    <col min="7428" max="7428" width="34.28515625" style="24" customWidth="1"/>
    <col min="7429" max="7429" width="8.85546875" style="24" customWidth="1"/>
    <col min="7430" max="7430" width="36.85546875" style="24" customWidth="1"/>
    <col min="7431" max="7431" width="14.5703125" style="24" customWidth="1"/>
    <col min="7432" max="7433" width="5.140625" style="24" customWidth="1"/>
    <col min="7434" max="7434" width="4.7109375" style="24" customWidth="1"/>
    <col min="7435" max="7435" width="6.85546875" style="24" customWidth="1"/>
    <col min="7436" max="7436" width="6.140625" style="24" customWidth="1"/>
    <col min="7437" max="7437" width="7.28515625" style="24" customWidth="1"/>
    <col min="7438" max="7439" width="6.7109375" style="24" customWidth="1"/>
    <col min="7440" max="7444" width="7.42578125" style="24" customWidth="1"/>
    <col min="7445" max="7445" width="4.85546875" style="24" customWidth="1"/>
    <col min="7446" max="7446" width="15" style="24" customWidth="1"/>
    <col min="7447" max="7447" width="13.5703125" style="24" customWidth="1"/>
    <col min="7448" max="7448" width="13.7109375" style="24" customWidth="1"/>
    <col min="7449" max="7449" width="13.140625" style="24" customWidth="1"/>
    <col min="7450" max="7450" width="12.42578125" style="24" customWidth="1"/>
    <col min="7451" max="7451" width="14.28515625" style="24" customWidth="1"/>
    <col min="7452" max="7452" width="15.5703125" style="24" customWidth="1"/>
    <col min="7453" max="7453" width="11.5703125" style="24" bestFit="1" customWidth="1"/>
    <col min="7454" max="7454" width="10.42578125" style="24" bestFit="1" customWidth="1"/>
    <col min="7455" max="7680" width="9.140625" style="24"/>
    <col min="7681" max="7681" width="4" style="24" customWidth="1"/>
    <col min="7682" max="7682" width="42.7109375" style="24" customWidth="1"/>
    <col min="7683" max="7683" width="10.7109375" style="24" customWidth="1"/>
    <col min="7684" max="7684" width="34.28515625" style="24" customWidth="1"/>
    <col min="7685" max="7685" width="8.85546875" style="24" customWidth="1"/>
    <col min="7686" max="7686" width="36.85546875" style="24" customWidth="1"/>
    <col min="7687" max="7687" width="14.5703125" style="24" customWidth="1"/>
    <col min="7688" max="7689" width="5.140625" style="24" customWidth="1"/>
    <col min="7690" max="7690" width="4.7109375" style="24" customWidth="1"/>
    <col min="7691" max="7691" width="6.85546875" style="24" customWidth="1"/>
    <col min="7692" max="7692" width="6.140625" style="24" customWidth="1"/>
    <col min="7693" max="7693" width="7.28515625" style="24" customWidth="1"/>
    <col min="7694" max="7695" width="6.7109375" style="24" customWidth="1"/>
    <col min="7696" max="7700" width="7.42578125" style="24" customWidth="1"/>
    <col min="7701" max="7701" width="4.85546875" style="24" customWidth="1"/>
    <col min="7702" max="7702" width="15" style="24" customWidth="1"/>
    <col min="7703" max="7703" width="13.5703125" style="24" customWidth="1"/>
    <col min="7704" max="7704" width="13.7109375" style="24" customWidth="1"/>
    <col min="7705" max="7705" width="13.140625" style="24" customWidth="1"/>
    <col min="7706" max="7706" width="12.42578125" style="24" customWidth="1"/>
    <col min="7707" max="7707" width="14.28515625" style="24" customWidth="1"/>
    <col min="7708" max="7708" width="15.5703125" style="24" customWidth="1"/>
    <col min="7709" max="7709" width="11.5703125" style="24" bestFit="1" customWidth="1"/>
    <col min="7710" max="7710" width="10.42578125" style="24" bestFit="1" customWidth="1"/>
    <col min="7711" max="7936" width="9.140625" style="24"/>
    <col min="7937" max="7937" width="4" style="24" customWidth="1"/>
    <col min="7938" max="7938" width="42.7109375" style="24" customWidth="1"/>
    <col min="7939" max="7939" width="10.7109375" style="24" customWidth="1"/>
    <col min="7940" max="7940" width="34.28515625" style="24" customWidth="1"/>
    <col min="7941" max="7941" width="8.85546875" style="24" customWidth="1"/>
    <col min="7942" max="7942" width="36.85546875" style="24" customWidth="1"/>
    <col min="7943" max="7943" width="14.5703125" style="24" customWidth="1"/>
    <col min="7944" max="7945" width="5.140625" style="24" customWidth="1"/>
    <col min="7946" max="7946" width="4.7109375" style="24" customWidth="1"/>
    <col min="7947" max="7947" width="6.85546875" style="24" customWidth="1"/>
    <col min="7948" max="7948" width="6.140625" style="24" customWidth="1"/>
    <col min="7949" max="7949" width="7.28515625" style="24" customWidth="1"/>
    <col min="7950" max="7951" width="6.7109375" style="24" customWidth="1"/>
    <col min="7952" max="7956" width="7.42578125" style="24" customWidth="1"/>
    <col min="7957" max="7957" width="4.85546875" style="24" customWidth="1"/>
    <col min="7958" max="7958" width="15" style="24" customWidth="1"/>
    <col min="7959" max="7959" width="13.5703125" style="24" customWidth="1"/>
    <col min="7960" max="7960" width="13.7109375" style="24" customWidth="1"/>
    <col min="7961" max="7961" width="13.140625" style="24" customWidth="1"/>
    <col min="7962" max="7962" width="12.42578125" style="24" customWidth="1"/>
    <col min="7963" max="7963" width="14.28515625" style="24" customWidth="1"/>
    <col min="7964" max="7964" width="15.5703125" style="24" customWidth="1"/>
    <col min="7965" max="7965" width="11.5703125" style="24" bestFit="1" customWidth="1"/>
    <col min="7966" max="7966" width="10.42578125" style="24" bestFit="1" customWidth="1"/>
    <col min="7967" max="8192" width="9.140625" style="24"/>
    <col min="8193" max="8193" width="4" style="24" customWidth="1"/>
    <col min="8194" max="8194" width="42.7109375" style="24" customWidth="1"/>
    <col min="8195" max="8195" width="10.7109375" style="24" customWidth="1"/>
    <col min="8196" max="8196" width="34.28515625" style="24" customWidth="1"/>
    <col min="8197" max="8197" width="8.85546875" style="24" customWidth="1"/>
    <col min="8198" max="8198" width="36.85546875" style="24" customWidth="1"/>
    <col min="8199" max="8199" width="14.5703125" style="24" customWidth="1"/>
    <col min="8200" max="8201" width="5.140625" style="24" customWidth="1"/>
    <col min="8202" max="8202" width="4.7109375" style="24" customWidth="1"/>
    <col min="8203" max="8203" width="6.85546875" style="24" customWidth="1"/>
    <col min="8204" max="8204" width="6.140625" style="24" customWidth="1"/>
    <col min="8205" max="8205" width="7.28515625" style="24" customWidth="1"/>
    <col min="8206" max="8207" width="6.7109375" style="24" customWidth="1"/>
    <col min="8208" max="8212" width="7.42578125" style="24" customWidth="1"/>
    <col min="8213" max="8213" width="4.85546875" style="24" customWidth="1"/>
    <col min="8214" max="8214" width="15" style="24" customWidth="1"/>
    <col min="8215" max="8215" width="13.5703125" style="24" customWidth="1"/>
    <col min="8216" max="8216" width="13.7109375" style="24" customWidth="1"/>
    <col min="8217" max="8217" width="13.140625" style="24" customWidth="1"/>
    <col min="8218" max="8218" width="12.42578125" style="24" customWidth="1"/>
    <col min="8219" max="8219" width="14.28515625" style="24" customWidth="1"/>
    <col min="8220" max="8220" width="15.5703125" style="24" customWidth="1"/>
    <col min="8221" max="8221" width="11.5703125" style="24" bestFit="1" customWidth="1"/>
    <col min="8222" max="8222" width="10.42578125" style="24" bestFit="1" customWidth="1"/>
    <col min="8223" max="8448" width="9.140625" style="24"/>
    <col min="8449" max="8449" width="4" style="24" customWidth="1"/>
    <col min="8450" max="8450" width="42.7109375" style="24" customWidth="1"/>
    <col min="8451" max="8451" width="10.7109375" style="24" customWidth="1"/>
    <col min="8452" max="8452" width="34.28515625" style="24" customWidth="1"/>
    <col min="8453" max="8453" width="8.85546875" style="24" customWidth="1"/>
    <col min="8454" max="8454" width="36.85546875" style="24" customWidth="1"/>
    <col min="8455" max="8455" width="14.5703125" style="24" customWidth="1"/>
    <col min="8456" max="8457" width="5.140625" style="24" customWidth="1"/>
    <col min="8458" max="8458" width="4.7109375" style="24" customWidth="1"/>
    <col min="8459" max="8459" width="6.85546875" style="24" customWidth="1"/>
    <col min="8460" max="8460" width="6.140625" style="24" customWidth="1"/>
    <col min="8461" max="8461" width="7.28515625" style="24" customWidth="1"/>
    <col min="8462" max="8463" width="6.7109375" style="24" customWidth="1"/>
    <col min="8464" max="8468" width="7.42578125" style="24" customWidth="1"/>
    <col min="8469" max="8469" width="4.85546875" style="24" customWidth="1"/>
    <col min="8470" max="8470" width="15" style="24" customWidth="1"/>
    <col min="8471" max="8471" width="13.5703125" style="24" customWidth="1"/>
    <col min="8472" max="8472" width="13.7109375" style="24" customWidth="1"/>
    <col min="8473" max="8473" width="13.140625" style="24" customWidth="1"/>
    <col min="8474" max="8474" width="12.42578125" style="24" customWidth="1"/>
    <col min="8475" max="8475" width="14.28515625" style="24" customWidth="1"/>
    <col min="8476" max="8476" width="15.5703125" style="24" customWidth="1"/>
    <col min="8477" max="8477" width="11.5703125" style="24" bestFit="1" customWidth="1"/>
    <col min="8478" max="8478" width="10.42578125" style="24" bestFit="1" customWidth="1"/>
    <col min="8479" max="8704" width="9.140625" style="24"/>
    <col min="8705" max="8705" width="4" style="24" customWidth="1"/>
    <col min="8706" max="8706" width="42.7109375" style="24" customWidth="1"/>
    <col min="8707" max="8707" width="10.7109375" style="24" customWidth="1"/>
    <col min="8708" max="8708" width="34.28515625" style="24" customWidth="1"/>
    <col min="8709" max="8709" width="8.85546875" style="24" customWidth="1"/>
    <col min="8710" max="8710" width="36.85546875" style="24" customWidth="1"/>
    <col min="8711" max="8711" width="14.5703125" style="24" customWidth="1"/>
    <col min="8712" max="8713" width="5.140625" style="24" customWidth="1"/>
    <col min="8714" max="8714" width="4.7109375" style="24" customWidth="1"/>
    <col min="8715" max="8715" width="6.85546875" style="24" customWidth="1"/>
    <col min="8716" max="8716" width="6.140625" style="24" customWidth="1"/>
    <col min="8717" max="8717" width="7.28515625" style="24" customWidth="1"/>
    <col min="8718" max="8719" width="6.7109375" style="24" customWidth="1"/>
    <col min="8720" max="8724" width="7.42578125" style="24" customWidth="1"/>
    <col min="8725" max="8725" width="4.85546875" style="24" customWidth="1"/>
    <col min="8726" max="8726" width="15" style="24" customWidth="1"/>
    <col min="8727" max="8727" width="13.5703125" style="24" customWidth="1"/>
    <col min="8728" max="8728" width="13.7109375" style="24" customWidth="1"/>
    <col min="8729" max="8729" width="13.140625" style="24" customWidth="1"/>
    <col min="8730" max="8730" width="12.42578125" style="24" customWidth="1"/>
    <col min="8731" max="8731" width="14.28515625" style="24" customWidth="1"/>
    <col min="8732" max="8732" width="15.5703125" style="24" customWidth="1"/>
    <col min="8733" max="8733" width="11.5703125" style="24" bestFit="1" customWidth="1"/>
    <col min="8734" max="8734" width="10.42578125" style="24" bestFit="1" customWidth="1"/>
    <col min="8735" max="8960" width="9.140625" style="24"/>
    <col min="8961" max="8961" width="4" style="24" customWidth="1"/>
    <col min="8962" max="8962" width="42.7109375" style="24" customWidth="1"/>
    <col min="8963" max="8963" width="10.7109375" style="24" customWidth="1"/>
    <col min="8964" max="8964" width="34.28515625" style="24" customWidth="1"/>
    <col min="8965" max="8965" width="8.85546875" style="24" customWidth="1"/>
    <col min="8966" max="8966" width="36.85546875" style="24" customWidth="1"/>
    <col min="8967" max="8967" width="14.5703125" style="24" customWidth="1"/>
    <col min="8968" max="8969" width="5.140625" style="24" customWidth="1"/>
    <col min="8970" max="8970" width="4.7109375" style="24" customWidth="1"/>
    <col min="8971" max="8971" width="6.85546875" style="24" customWidth="1"/>
    <col min="8972" max="8972" width="6.140625" style="24" customWidth="1"/>
    <col min="8973" max="8973" width="7.28515625" style="24" customWidth="1"/>
    <col min="8974" max="8975" width="6.7109375" style="24" customWidth="1"/>
    <col min="8976" max="8980" width="7.42578125" style="24" customWidth="1"/>
    <col min="8981" max="8981" width="4.85546875" style="24" customWidth="1"/>
    <col min="8982" max="8982" width="15" style="24" customWidth="1"/>
    <col min="8983" max="8983" width="13.5703125" style="24" customWidth="1"/>
    <col min="8984" max="8984" width="13.7109375" style="24" customWidth="1"/>
    <col min="8985" max="8985" width="13.140625" style="24" customWidth="1"/>
    <col min="8986" max="8986" width="12.42578125" style="24" customWidth="1"/>
    <col min="8987" max="8987" width="14.28515625" style="24" customWidth="1"/>
    <col min="8988" max="8988" width="15.5703125" style="24" customWidth="1"/>
    <col min="8989" max="8989" width="11.5703125" style="24" bestFit="1" customWidth="1"/>
    <col min="8990" max="8990" width="10.42578125" style="24" bestFit="1" customWidth="1"/>
    <col min="8991" max="9216" width="9.140625" style="24"/>
    <col min="9217" max="9217" width="4" style="24" customWidth="1"/>
    <col min="9218" max="9218" width="42.7109375" style="24" customWidth="1"/>
    <col min="9219" max="9219" width="10.7109375" style="24" customWidth="1"/>
    <col min="9220" max="9220" width="34.28515625" style="24" customWidth="1"/>
    <col min="9221" max="9221" width="8.85546875" style="24" customWidth="1"/>
    <col min="9222" max="9222" width="36.85546875" style="24" customWidth="1"/>
    <col min="9223" max="9223" width="14.5703125" style="24" customWidth="1"/>
    <col min="9224" max="9225" width="5.140625" style="24" customWidth="1"/>
    <col min="9226" max="9226" width="4.7109375" style="24" customWidth="1"/>
    <col min="9227" max="9227" width="6.85546875" style="24" customWidth="1"/>
    <col min="9228" max="9228" width="6.140625" style="24" customWidth="1"/>
    <col min="9229" max="9229" width="7.28515625" style="24" customWidth="1"/>
    <col min="9230" max="9231" width="6.7109375" style="24" customWidth="1"/>
    <col min="9232" max="9236" width="7.42578125" style="24" customWidth="1"/>
    <col min="9237" max="9237" width="4.85546875" style="24" customWidth="1"/>
    <col min="9238" max="9238" width="15" style="24" customWidth="1"/>
    <col min="9239" max="9239" width="13.5703125" style="24" customWidth="1"/>
    <col min="9240" max="9240" width="13.7109375" style="24" customWidth="1"/>
    <col min="9241" max="9241" width="13.140625" style="24" customWidth="1"/>
    <col min="9242" max="9242" width="12.42578125" style="24" customWidth="1"/>
    <col min="9243" max="9243" width="14.28515625" style="24" customWidth="1"/>
    <col min="9244" max="9244" width="15.5703125" style="24" customWidth="1"/>
    <col min="9245" max="9245" width="11.5703125" style="24" bestFit="1" customWidth="1"/>
    <col min="9246" max="9246" width="10.42578125" style="24" bestFit="1" customWidth="1"/>
    <col min="9247" max="9472" width="9.140625" style="24"/>
    <col min="9473" max="9473" width="4" style="24" customWidth="1"/>
    <col min="9474" max="9474" width="42.7109375" style="24" customWidth="1"/>
    <col min="9475" max="9475" width="10.7109375" style="24" customWidth="1"/>
    <col min="9476" max="9476" width="34.28515625" style="24" customWidth="1"/>
    <col min="9477" max="9477" width="8.85546875" style="24" customWidth="1"/>
    <col min="9478" max="9478" width="36.85546875" style="24" customWidth="1"/>
    <col min="9479" max="9479" width="14.5703125" style="24" customWidth="1"/>
    <col min="9480" max="9481" width="5.140625" style="24" customWidth="1"/>
    <col min="9482" max="9482" width="4.7109375" style="24" customWidth="1"/>
    <col min="9483" max="9483" width="6.85546875" style="24" customWidth="1"/>
    <col min="9484" max="9484" width="6.140625" style="24" customWidth="1"/>
    <col min="9485" max="9485" width="7.28515625" style="24" customWidth="1"/>
    <col min="9486" max="9487" width="6.7109375" style="24" customWidth="1"/>
    <col min="9488" max="9492" width="7.42578125" style="24" customWidth="1"/>
    <col min="9493" max="9493" width="4.85546875" style="24" customWidth="1"/>
    <col min="9494" max="9494" width="15" style="24" customWidth="1"/>
    <col min="9495" max="9495" width="13.5703125" style="24" customWidth="1"/>
    <col min="9496" max="9496" width="13.7109375" style="24" customWidth="1"/>
    <col min="9497" max="9497" width="13.140625" style="24" customWidth="1"/>
    <col min="9498" max="9498" width="12.42578125" style="24" customWidth="1"/>
    <col min="9499" max="9499" width="14.28515625" style="24" customWidth="1"/>
    <col min="9500" max="9500" width="15.5703125" style="24" customWidth="1"/>
    <col min="9501" max="9501" width="11.5703125" style="24" bestFit="1" customWidth="1"/>
    <col min="9502" max="9502" width="10.42578125" style="24" bestFit="1" customWidth="1"/>
    <col min="9503" max="9728" width="9.140625" style="24"/>
    <col min="9729" max="9729" width="4" style="24" customWidth="1"/>
    <col min="9730" max="9730" width="42.7109375" style="24" customWidth="1"/>
    <col min="9731" max="9731" width="10.7109375" style="24" customWidth="1"/>
    <col min="9732" max="9732" width="34.28515625" style="24" customWidth="1"/>
    <col min="9733" max="9733" width="8.85546875" style="24" customWidth="1"/>
    <col min="9734" max="9734" width="36.85546875" style="24" customWidth="1"/>
    <col min="9735" max="9735" width="14.5703125" style="24" customWidth="1"/>
    <col min="9736" max="9737" width="5.140625" style="24" customWidth="1"/>
    <col min="9738" max="9738" width="4.7109375" style="24" customWidth="1"/>
    <col min="9739" max="9739" width="6.85546875" style="24" customWidth="1"/>
    <col min="9740" max="9740" width="6.140625" style="24" customWidth="1"/>
    <col min="9741" max="9741" width="7.28515625" style="24" customWidth="1"/>
    <col min="9742" max="9743" width="6.7109375" style="24" customWidth="1"/>
    <col min="9744" max="9748" width="7.42578125" style="24" customWidth="1"/>
    <col min="9749" max="9749" width="4.85546875" style="24" customWidth="1"/>
    <col min="9750" max="9750" width="15" style="24" customWidth="1"/>
    <col min="9751" max="9751" width="13.5703125" style="24" customWidth="1"/>
    <col min="9752" max="9752" width="13.7109375" style="24" customWidth="1"/>
    <col min="9753" max="9753" width="13.140625" style="24" customWidth="1"/>
    <col min="9754" max="9754" width="12.42578125" style="24" customWidth="1"/>
    <col min="9755" max="9755" width="14.28515625" style="24" customWidth="1"/>
    <col min="9756" max="9756" width="15.5703125" style="24" customWidth="1"/>
    <col min="9757" max="9757" width="11.5703125" style="24" bestFit="1" customWidth="1"/>
    <col min="9758" max="9758" width="10.42578125" style="24" bestFit="1" customWidth="1"/>
    <col min="9759" max="9984" width="9.140625" style="24"/>
    <col min="9985" max="9985" width="4" style="24" customWidth="1"/>
    <col min="9986" max="9986" width="42.7109375" style="24" customWidth="1"/>
    <col min="9987" max="9987" width="10.7109375" style="24" customWidth="1"/>
    <col min="9988" max="9988" width="34.28515625" style="24" customWidth="1"/>
    <col min="9989" max="9989" width="8.85546875" style="24" customWidth="1"/>
    <col min="9990" max="9990" width="36.85546875" style="24" customWidth="1"/>
    <col min="9991" max="9991" width="14.5703125" style="24" customWidth="1"/>
    <col min="9992" max="9993" width="5.140625" style="24" customWidth="1"/>
    <col min="9994" max="9994" width="4.7109375" style="24" customWidth="1"/>
    <col min="9995" max="9995" width="6.85546875" style="24" customWidth="1"/>
    <col min="9996" max="9996" width="6.140625" style="24" customWidth="1"/>
    <col min="9997" max="9997" width="7.28515625" style="24" customWidth="1"/>
    <col min="9998" max="9999" width="6.7109375" style="24" customWidth="1"/>
    <col min="10000" max="10004" width="7.42578125" style="24" customWidth="1"/>
    <col min="10005" max="10005" width="4.85546875" style="24" customWidth="1"/>
    <col min="10006" max="10006" width="15" style="24" customWidth="1"/>
    <col min="10007" max="10007" width="13.5703125" style="24" customWidth="1"/>
    <col min="10008" max="10008" width="13.7109375" style="24" customWidth="1"/>
    <col min="10009" max="10009" width="13.140625" style="24" customWidth="1"/>
    <col min="10010" max="10010" width="12.42578125" style="24" customWidth="1"/>
    <col min="10011" max="10011" width="14.28515625" style="24" customWidth="1"/>
    <col min="10012" max="10012" width="15.5703125" style="24" customWidth="1"/>
    <col min="10013" max="10013" width="11.5703125" style="24" bestFit="1" customWidth="1"/>
    <col min="10014" max="10014" width="10.42578125" style="24" bestFit="1" customWidth="1"/>
    <col min="10015" max="10240" width="9.140625" style="24"/>
    <col min="10241" max="10241" width="4" style="24" customWidth="1"/>
    <col min="10242" max="10242" width="42.7109375" style="24" customWidth="1"/>
    <col min="10243" max="10243" width="10.7109375" style="24" customWidth="1"/>
    <col min="10244" max="10244" width="34.28515625" style="24" customWidth="1"/>
    <col min="10245" max="10245" width="8.85546875" style="24" customWidth="1"/>
    <col min="10246" max="10246" width="36.85546875" style="24" customWidth="1"/>
    <col min="10247" max="10247" width="14.5703125" style="24" customWidth="1"/>
    <col min="10248" max="10249" width="5.140625" style="24" customWidth="1"/>
    <col min="10250" max="10250" width="4.7109375" style="24" customWidth="1"/>
    <col min="10251" max="10251" width="6.85546875" style="24" customWidth="1"/>
    <col min="10252" max="10252" width="6.140625" style="24" customWidth="1"/>
    <col min="10253" max="10253" width="7.28515625" style="24" customWidth="1"/>
    <col min="10254" max="10255" width="6.7109375" style="24" customWidth="1"/>
    <col min="10256" max="10260" width="7.42578125" style="24" customWidth="1"/>
    <col min="10261" max="10261" width="4.85546875" style="24" customWidth="1"/>
    <col min="10262" max="10262" width="15" style="24" customWidth="1"/>
    <col min="10263" max="10263" width="13.5703125" style="24" customWidth="1"/>
    <col min="10264" max="10264" width="13.7109375" style="24" customWidth="1"/>
    <col min="10265" max="10265" width="13.140625" style="24" customWidth="1"/>
    <col min="10266" max="10266" width="12.42578125" style="24" customWidth="1"/>
    <col min="10267" max="10267" width="14.28515625" style="24" customWidth="1"/>
    <col min="10268" max="10268" width="15.5703125" style="24" customWidth="1"/>
    <col min="10269" max="10269" width="11.5703125" style="24" bestFit="1" customWidth="1"/>
    <col min="10270" max="10270" width="10.42578125" style="24" bestFit="1" customWidth="1"/>
    <col min="10271" max="10496" width="9.140625" style="24"/>
    <col min="10497" max="10497" width="4" style="24" customWidth="1"/>
    <col min="10498" max="10498" width="42.7109375" style="24" customWidth="1"/>
    <col min="10499" max="10499" width="10.7109375" style="24" customWidth="1"/>
    <col min="10500" max="10500" width="34.28515625" style="24" customWidth="1"/>
    <col min="10501" max="10501" width="8.85546875" style="24" customWidth="1"/>
    <col min="10502" max="10502" width="36.85546875" style="24" customWidth="1"/>
    <col min="10503" max="10503" width="14.5703125" style="24" customWidth="1"/>
    <col min="10504" max="10505" width="5.140625" style="24" customWidth="1"/>
    <col min="10506" max="10506" width="4.7109375" style="24" customWidth="1"/>
    <col min="10507" max="10507" width="6.85546875" style="24" customWidth="1"/>
    <col min="10508" max="10508" width="6.140625" style="24" customWidth="1"/>
    <col min="10509" max="10509" width="7.28515625" style="24" customWidth="1"/>
    <col min="10510" max="10511" width="6.7109375" style="24" customWidth="1"/>
    <col min="10512" max="10516" width="7.42578125" style="24" customWidth="1"/>
    <col min="10517" max="10517" width="4.85546875" style="24" customWidth="1"/>
    <col min="10518" max="10518" width="15" style="24" customWidth="1"/>
    <col min="10519" max="10519" width="13.5703125" style="24" customWidth="1"/>
    <col min="10520" max="10520" width="13.7109375" style="24" customWidth="1"/>
    <col min="10521" max="10521" width="13.140625" style="24" customWidth="1"/>
    <col min="10522" max="10522" width="12.42578125" style="24" customWidth="1"/>
    <col min="10523" max="10523" width="14.28515625" style="24" customWidth="1"/>
    <col min="10524" max="10524" width="15.5703125" style="24" customWidth="1"/>
    <col min="10525" max="10525" width="11.5703125" style="24" bestFit="1" customWidth="1"/>
    <col min="10526" max="10526" width="10.42578125" style="24" bestFit="1" customWidth="1"/>
    <col min="10527" max="10752" width="9.140625" style="24"/>
    <col min="10753" max="10753" width="4" style="24" customWidth="1"/>
    <col min="10754" max="10754" width="42.7109375" style="24" customWidth="1"/>
    <col min="10755" max="10755" width="10.7109375" style="24" customWidth="1"/>
    <col min="10756" max="10756" width="34.28515625" style="24" customWidth="1"/>
    <col min="10757" max="10757" width="8.85546875" style="24" customWidth="1"/>
    <col min="10758" max="10758" width="36.85546875" style="24" customWidth="1"/>
    <col min="10759" max="10759" width="14.5703125" style="24" customWidth="1"/>
    <col min="10760" max="10761" width="5.140625" style="24" customWidth="1"/>
    <col min="10762" max="10762" width="4.7109375" style="24" customWidth="1"/>
    <col min="10763" max="10763" width="6.85546875" style="24" customWidth="1"/>
    <col min="10764" max="10764" width="6.140625" style="24" customWidth="1"/>
    <col min="10765" max="10765" width="7.28515625" style="24" customWidth="1"/>
    <col min="10766" max="10767" width="6.7109375" style="24" customWidth="1"/>
    <col min="10768" max="10772" width="7.42578125" style="24" customWidth="1"/>
    <col min="10773" max="10773" width="4.85546875" style="24" customWidth="1"/>
    <col min="10774" max="10774" width="15" style="24" customWidth="1"/>
    <col min="10775" max="10775" width="13.5703125" style="24" customWidth="1"/>
    <col min="10776" max="10776" width="13.7109375" style="24" customWidth="1"/>
    <col min="10777" max="10777" width="13.140625" style="24" customWidth="1"/>
    <col min="10778" max="10778" width="12.42578125" style="24" customWidth="1"/>
    <col min="10779" max="10779" width="14.28515625" style="24" customWidth="1"/>
    <col min="10780" max="10780" width="15.5703125" style="24" customWidth="1"/>
    <col min="10781" max="10781" width="11.5703125" style="24" bestFit="1" customWidth="1"/>
    <col min="10782" max="10782" width="10.42578125" style="24" bestFit="1" customWidth="1"/>
    <col min="10783" max="11008" width="9.140625" style="24"/>
    <col min="11009" max="11009" width="4" style="24" customWidth="1"/>
    <col min="11010" max="11010" width="42.7109375" style="24" customWidth="1"/>
    <col min="11011" max="11011" width="10.7109375" style="24" customWidth="1"/>
    <col min="11012" max="11012" width="34.28515625" style="24" customWidth="1"/>
    <col min="11013" max="11013" width="8.85546875" style="24" customWidth="1"/>
    <col min="11014" max="11014" width="36.85546875" style="24" customWidth="1"/>
    <col min="11015" max="11015" width="14.5703125" style="24" customWidth="1"/>
    <col min="11016" max="11017" width="5.140625" style="24" customWidth="1"/>
    <col min="11018" max="11018" width="4.7109375" style="24" customWidth="1"/>
    <col min="11019" max="11019" width="6.85546875" style="24" customWidth="1"/>
    <col min="11020" max="11020" width="6.140625" style="24" customWidth="1"/>
    <col min="11021" max="11021" width="7.28515625" style="24" customWidth="1"/>
    <col min="11022" max="11023" width="6.7109375" style="24" customWidth="1"/>
    <col min="11024" max="11028" width="7.42578125" style="24" customWidth="1"/>
    <col min="11029" max="11029" width="4.85546875" style="24" customWidth="1"/>
    <col min="11030" max="11030" width="15" style="24" customWidth="1"/>
    <col min="11031" max="11031" width="13.5703125" style="24" customWidth="1"/>
    <col min="11032" max="11032" width="13.7109375" style="24" customWidth="1"/>
    <col min="11033" max="11033" width="13.140625" style="24" customWidth="1"/>
    <col min="11034" max="11034" width="12.42578125" style="24" customWidth="1"/>
    <col min="11035" max="11035" width="14.28515625" style="24" customWidth="1"/>
    <col min="11036" max="11036" width="15.5703125" style="24" customWidth="1"/>
    <col min="11037" max="11037" width="11.5703125" style="24" bestFit="1" customWidth="1"/>
    <col min="11038" max="11038" width="10.42578125" style="24" bestFit="1" customWidth="1"/>
    <col min="11039" max="11264" width="9.140625" style="24"/>
    <col min="11265" max="11265" width="4" style="24" customWidth="1"/>
    <col min="11266" max="11266" width="42.7109375" style="24" customWidth="1"/>
    <col min="11267" max="11267" width="10.7109375" style="24" customWidth="1"/>
    <col min="11268" max="11268" width="34.28515625" style="24" customWidth="1"/>
    <col min="11269" max="11269" width="8.85546875" style="24" customWidth="1"/>
    <col min="11270" max="11270" width="36.85546875" style="24" customWidth="1"/>
    <col min="11271" max="11271" width="14.5703125" style="24" customWidth="1"/>
    <col min="11272" max="11273" width="5.140625" style="24" customWidth="1"/>
    <col min="11274" max="11274" width="4.7109375" style="24" customWidth="1"/>
    <col min="11275" max="11275" width="6.85546875" style="24" customWidth="1"/>
    <col min="11276" max="11276" width="6.140625" style="24" customWidth="1"/>
    <col min="11277" max="11277" width="7.28515625" style="24" customWidth="1"/>
    <col min="11278" max="11279" width="6.7109375" style="24" customWidth="1"/>
    <col min="11280" max="11284" width="7.42578125" style="24" customWidth="1"/>
    <col min="11285" max="11285" width="4.85546875" style="24" customWidth="1"/>
    <col min="11286" max="11286" width="15" style="24" customWidth="1"/>
    <col min="11287" max="11287" width="13.5703125" style="24" customWidth="1"/>
    <col min="11288" max="11288" width="13.7109375" style="24" customWidth="1"/>
    <col min="11289" max="11289" width="13.140625" style="24" customWidth="1"/>
    <col min="11290" max="11290" width="12.42578125" style="24" customWidth="1"/>
    <col min="11291" max="11291" width="14.28515625" style="24" customWidth="1"/>
    <col min="11292" max="11292" width="15.5703125" style="24" customWidth="1"/>
    <col min="11293" max="11293" width="11.5703125" style="24" bestFit="1" customWidth="1"/>
    <col min="11294" max="11294" width="10.42578125" style="24" bestFit="1" customWidth="1"/>
    <col min="11295" max="11520" width="9.140625" style="24"/>
    <col min="11521" max="11521" width="4" style="24" customWidth="1"/>
    <col min="11522" max="11522" width="42.7109375" style="24" customWidth="1"/>
    <col min="11523" max="11523" width="10.7109375" style="24" customWidth="1"/>
    <col min="11524" max="11524" width="34.28515625" style="24" customWidth="1"/>
    <col min="11525" max="11525" width="8.85546875" style="24" customWidth="1"/>
    <col min="11526" max="11526" width="36.85546875" style="24" customWidth="1"/>
    <col min="11527" max="11527" width="14.5703125" style="24" customWidth="1"/>
    <col min="11528" max="11529" width="5.140625" style="24" customWidth="1"/>
    <col min="11530" max="11530" width="4.7109375" style="24" customWidth="1"/>
    <col min="11531" max="11531" width="6.85546875" style="24" customWidth="1"/>
    <col min="11532" max="11532" width="6.140625" style="24" customWidth="1"/>
    <col min="11533" max="11533" width="7.28515625" style="24" customWidth="1"/>
    <col min="11534" max="11535" width="6.7109375" style="24" customWidth="1"/>
    <col min="11536" max="11540" width="7.42578125" style="24" customWidth="1"/>
    <col min="11541" max="11541" width="4.85546875" style="24" customWidth="1"/>
    <col min="11542" max="11542" width="15" style="24" customWidth="1"/>
    <col min="11543" max="11543" width="13.5703125" style="24" customWidth="1"/>
    <col min="11544" max="11544" width="13.7109375" style="24" customWidth="1"/>
    <col min="11545" max="11545" width="13.140625" style="24" customWidth="1"/>
    <col min="11546" max="11546" width="12.42578125" style="24" customWidth="1"/>
    <col min="11547" max="11547" width="14.28515625" style="24" customWidth="1"/>
    <col min="11548" max="11548" width="15.5703125" style="24" customWidth="1"/>
    <col min="11549" max="11549" width="11.5703125" style="24" bestFit="1" customWidth="1"/>
    <col min="11550" max="11550" width="10.42578125" style="24" bestFit="1" customWidth="1"/>
    <col min="11551" max="11776" width="9.140625" style="24"/>
    <col min="11777" max="11777" width="4" style="24" customWidth="1"/>
    <col min="11778" max="11778" width="42.7109375" style="24" customWidth="1"/>
    <col min="11779" max="11779" width="10.7109375" style="24" customWidth="1"/>
    <col min="11780" max="11780" width="34.28515625" style="24" customWidth="1"/>
    <col min="11781" max="11781" width="8.85546875" style="24" customWidth="1"/>
    <col min="11782" max="11782" width="36.85546875" style="24" customWidth="1"/>
    <col min="11783" max="11783" width="14.5703125" style="24" customWidth="1"/>
    <col min="11784" max="11785" width="5.140625" style="24" customWidth="1"/>
    <col min="11786" max="11786" width="4.7109375" style="24" customWidth="1"/>
    <col min="11787" max="11787" width="6.85546875" style="24" customWidth="1"/>
    <col min="11788" max="11788" width="6.140625" style="24" customWidth="1"/>
    <col min="11789" max="11789" width="7.28515625" style="24" customWidth="1"/>
    <col min="11790" max="11791" width="6.7109375" style="24" customWidth="1"/>
    <col min="11792" max="11796" width="7.42578125" style="24" customWidth="1"/>
    <col min="11797" max="11797" width="4.85546875" style="24" customWidth="1"/>
    <col min="11798" max="11798" width="15" style="24" customWidth="1"/>
    <col min="11799" max="11799" width="13.5703125" style="24" customWidth="1"/>
    <col min="11800" max="11800" width="13.7109375" style="24" customWidth="1"/>
    <col min="11801" max="11801" width="13.140625" style="24" customWidth="1"/>
    <col min="11802" max="11802" width="12.42578125" style="24" customWidth="1"/>
    <col min="11803" max="11803" width="14.28515625" style="24" customWidth="1"/>
    <col min="11804" max="11804" width="15.5703125" style="24" customWidth="1"/>
    <col min="11805" max="11805" width="11.5703125" style="24" bestFit="1" customWidth="1"/>
    <col min="11806" max="11806" width="10.42578125" style="24" bestFit="1" customWidth="1"/>
    <col min="11807" max="12032" width="9.140625" style="24"/>
    <col min="12033" max="12033" width="4" style="24" customWidth="1"/>
    <col min="12034" max="12034" width="42.7109375" style="24" customWidth="1"/>
    <col min="12035" max="12035" width="10.7109375" style="24" customWidth="1"/>
    <col min="12036" max="12036" width="34.28515625" style="24" customWidth="1"/>
    <col min="12037" max="12037" width="8.85546875" style="24" customWidth="1"/>
    <col min="12038" max="12038" width="36.85546875" style="24" customWidth="1"/>
    <col min="12039" max="12039" width="14.5703125" style="24" customWidth="1"/>
    <col min="12040" max="12041" width="5.140625" style="24" customWidth="1"/>
    <col min="12042" max="12042" width="4.7109375" style="24" customWidth="1"/>
    <col min="12043" max="12043" width="6.85546875" style="24" customWidth="1"/>
    <col min="12044" max="12044" width="6.140625" style="24" customWidth="1"/>
    <col min="12045" max="12045" width="7.28515625" style="24" customWidth="1"/>
    <col min="12046" max="12047" width="6.7109375" style="24" customWidth="1"/>
    <col min="12048" max="12052" width="7.42578125" style="24" customWidth="1"/>
    <col min="12053" max="12053" width="4.85546875" style="24" customWidth="1"/>
    <col min="12054" max="12054" width="15" style="24" customWidth="1"/>
    <col min="12055" max="12055" width="13.5703125" style="24" customWidth="1"/>
    <col min="12056" max="12056" width="13.7109375" style="24" customWidth="1"/>
    <col min="12057" max="12057" width="13.140625" style="24" customWidth="1"/>
    <col min="12058" max="12058" width="12.42578125" style="24" customWidth="1"/>
    <col min="12059" max="12059" width="14.28515625" style="24" customWidth="1"/>
    <col min="12060" max="12060" width="15.5703125" style="24" customWidth="1"/>
    <col min="12061" max="12061" width="11.5703125" style="24" bestFit="1" customWidth="1"/>
    <col min="12062" max="12062" width="10.42578125" style="24" bestFit="1" customWidth="1"/>
    <col min="12063" max="12288" width="9.140625" style="24"/>
    <col min="12289" max="12289" width="4" style="24" customWidth="1"/>
    <col min="12290" max="12290" width="42.7109375" style="24" customWidth="1"/>
    <col min="12291" max="12291" width="10.7109375" style="24" customWidth="1"/>
    <col min="12292" max="12292" width="34.28515625" style="24" customWidth="1"/>
    <col min="12293" max="12293" width="8.85546875" style="24" customWidth="1"/>
    <col min="12294" max="12294" width="36.85546875" style="24" customWidth="1"/>
    <col min="12295" max="12295" width="14.5703125" style="24" customWidth="1"/>
    <col min="12296" max="12297" width="5.140625" style="24" customWidth="1"/>
    <col min="12298" max="12298" width="4.7109375" style="24" customWidth="1"/>
    <col min="12299" max="12299" width="6.85546875" style="24" customWidth="1"/>
    <col min="12300" max="12300" width="6.140625" style="24" customWidth="1"/>
    <col min="12301" max="12301" width="7.28515625" style="24" customWidth="1"/>
    <col min="12302" max="12303" width="6.7109375" style="24" customWidth="1"/>
    <col min="12304" max="12308" width="7.42578125" style="24" customWidth="1"/>
    <col min="12309" max="12309" width="4.85546875" style="24" customWidth="1"/>
    <col min="12310" max="12310" width="15" style="24" customWidth="1"/>
    <col min="12311" max="12311" width="13.5703125" style="24" customWidth="1"/>
    <col min="12312" max="12312" width="13.7109375" style="24" customWidth="1"/>
    <col min="12313" max="12313" width="13.140625" style="24" customWidth="1"/>
    <col min="12314" max="12314" width="12.42578125" style="24" customWidth="1"/>
    <col min="12315" max="12315" width="14.28515625" style="24" customWidth="1"/>
    <col min="12316" max="12316" width="15.5703125" style="24" customWidth="1"/>
    <col min="12317" max="12317" width="11.5703125" style="24" bestFit="1" customWidth="1"/>
    <col min="12318" max="12318" width="10.42578125" style="24" bestFit="1" customWidth="1"/>
    <col min="12319" max="12544" width="9.140625" style="24"/>
    <col min="12545" max="12545" width="4" style="24" customWidth="1"/>
    <col min="12546" max="12546" width="42.7109375" style="24" customWidth="1"/>
    <col min="12547" max="12547" width="10.7109375" style="24" customWidth="1"/>
    <col min="12548" max="12548" width="34.28515625" style="24" customWidth="1"/>
    <col min="12549" max="12549" width="8.85546875" style="24" customWidth="1"/>
    <col min="12550" max="12550" width="36.85546875" style="24" customWidth="1"/>
    <col min="12551" max="12551" width="14.5703125" style="24" customWidth="1"/>
    <col min="12552" max="12553" width="5.140625" style="24" customWidth="1"/>
    <col min="12554" max="12554" width="4.7109375" style="24" customWidth="1"/>
    <col min="12555" max="12555" width="6.85546875" style="24" customWidth="1"/>
    <col min="12556" max="12556" width="6.140625" style="24" customWidth="1"/>
    <col min="12557" max="12557" width="7.28515625" style="24" customWidth="1"/>
    <col min="12558" max="12559" width="6.7109375" style="24" customWidth="1"/>
    <col min="12560" max="12564" width="7.42578125" style="24" customWidth="1"/>
    <col min="12565" max="12565" width="4.85546875" style="24" customWidth="1"/>
    <col min="12566" max="12566" width="15" style="24" customWidth="1"/>
    <col min="12567" max="12567" width="13.5703125" style="24" customWidth="1"/>
    <col min="12568" max="12568" width="13.7109375" style="24" customWidth="1"/>
    <col min="12569" max="12569" width="13.140625" style="24" customWidth="1"/>
    <col min="12570" max="12570" width="12.42578125" style="24" customWidth="1"/>
    <col min="12571" max="12571" width="14.28515625" style="24" customWidth="1"/>
    <col min="12572" max="12572" width="15.5703125" style="24" customWidth="1"/>
    <col min="12573" max="12573" width="11.5703125" style="24" bestFit="1" customWidth="1"/>
    <col min="12574" max="12574" width="10.42578125" style="24" bestFit="1" customWidth="1"/>
    <col min="12575" max="12800" width="9.140625" style="24"/>
    <col min="12801" max="12801" width="4" style="24" customWidth="1"/>
    <col min="12802" max="12802" width="42.7109375" style="24" customWidth="1"/>
    <col min="12803" max="12803" width="10.7109375" style="24" customWidth="1"/>
    <col min="12804" max="12804" width="34.28515625" style="24" customWidth="1"/>
    <col min="12805" max="12805" width="8.85546875" style="24" customWidth="1"/>
    <col min="12806" max="12806" width="36.85546875" style="24" customWidth="1"/>
    <col min="12807" max="12807" width="14.5703125" style="24" customWidth="1"/>
    <col min="12808" max="12809" width="5.140625" style="24" customWidth="1"/>
    <col min="12810" max="12810" width="4.7109375" style="24" customWidth="1"/>
    <col min="12811" max="12811" width="6.85546875" style="24" customWidth="1"/>
    <col min="12812" max="12812" width="6.140625" style="24" customWidth="1"/>
    <col min="12813" max="12813" width="7.28515625" style="24" customWidth="1"/>
    <col min="12814" max="12815" width="6.7109375" style="24" customWidth="1"/>
    <col min="12816" max="12820" width="7.42578125" style="24" customWidth="1"/>
    <col min="12821" max="12821" width="4.85546875" style="24" customWidth="1"/>
    <col min="12822" max="12822" width="15" style="24" customWidth="1"/>
    <col min="12823" max="12823" width="13.5703125" style="24" customWidth="1"/>
    <col min="12824" max="12824" width="13.7109375" style="24" customWidth="1"/>
    <col min="12825" max="12825" width="13.140625" style="24" customWidth="1"/>
    <col min="12826" max="12826" width="12.42578125" style="24" customWidth="1"/>
    <col min="12827" max="12827" width="14.28515625" style="24" customWidth="1"/>
    <col min="12828" max="12828" width="15.5703125" style="24" customWidth="1"/>
    <col min="12829" max="12829" width="11.5703125" style="24" bestFit="1" customWidth="1"/>
    <col min="12830" max="12830" width="10.42578125" style="24" bestFit="1" customWidth="1"/>
    <col min="12831" max="13056" width="9.140625" style="24"/>
    <col min="13057" max="13057" width="4" style="24" customWidth="1"/>
    <col min="13058" max="13058" width="42.7109375" style="24" customWidth="1"/>
    <col min="13059" max="13059" width="10.7109375" style="24" customWidth="1"/>
    <col min="13060" max="13060" width="34.28515625" style="24" customWidth="1"/>
    <col min="13061" max="13061" width="8.85546875" style="24" customWidth="1"/>
    <col min="13062" max="13062" width="36.85546875" style="24" customWidth="1"/>
    <col min="13063" max="13063" width="14.5703125" style="24" customWidth="1"/>
    <col min="13064" max="13065" width="5.140625" style="24" customWidth="1"/>
    <col min="13066" max="13066" width="4.7109375" style="24" customWidth="1"/>
    <col min="13067" max="13067" width="6.85546875" style="24" customWidth="1"/>
    <col min="13068" max="13068" width="6.140625" style="24" customWidth="1"/>
    <col min="13069" max="13069" width="7.28515625" style="24" customWidth="1"/>
    <col min="13070" max="13071" width="6.7109375" style="24" customWidth="1"/>
    <col min="13072" max="13076" width="7.42578125" style="24" customWidth="1"/>
    <col min="13077" max="13077" width="4.85546875" style="24" customWidth="1"/>
    <col min="13078" max="13078" width="15" style="24" customWidth="1"/>
    <col min="13079" max="13079" width="13.5703125" style="24" customWidth="1"/>
    <col min="13080" max="13080" width="13.7109375" style="24" customWidth="1"/>
    <col min="13081" max="13081" width="13.140625" style="24" customWidth="1"/>
    <col min="13082" max="13082" width="12.42578125" style="24" customWidth="1"/>
    <col min="13083" max="13083" width="14.28515625" style="24" customWidth="1"/>
    <col min="13084" max="13084" width="15.5703125" style="24" customWidth="1"/>
    <col min="13085" max="13085" width="11.5703125" style="24" bestFit="1" customWidth="1"/>
    <col min="13086" max="13086" width="10.42578125" style="24" bestFit="1" customWidth="1"/>
    <col min="13087" max="13312" width="9.140625" style="24"/>
    <col min="13313" max="13313" width="4" style="24" customWidth="1"/>
    <col min="13314" max="13314" width="42.7109375" style="24" customWidth="1"/>
    <col min="13315" max="13315" width="10.7109375" style="24" customWidth="1"/>
    <col min="13316" max="13316" width="34.28515625" style="24" customWidth="1"/>
    <col min="13317" max="13317" width="8.85546875" style="24" customWidth="1"/>
    <col min="13318" max="13318" width="36.85546875" style="24" customWidth="1"/>
    <col min="13319" max="13319" width="14.5703125" style="24" customWidth="1"/>
    <col min="13320" max="13321" width="5.140625" style="24" customWidth="1"/>
    <col min="13322" max="13322" width="4.7109375" style="24" customWidth="1"/>
    <col min="13323" max="13323" width="6.85546875" style="24" customWidth="1"/>
    <col min="13324" max="13324" width="6.140625" style="24" customWidth="1"/>
    <col min="13325" max="13325" width="7.28515625" style="24" customWidth="1"/>
    <col min="13326" max="13327" width="6.7109375" style="24" customWidth="1"/>
    <col min="13328" max="13332" width="7.42578125" style="24" customWidth="1"/>
    <col min="13333" max="13333" width="4.85546875" style="24" customWidth="1"/>
    <col min="13334" max="13334" width="15" style="24" customWidth="1"/>
    <col min="13335" max="13335" width="13.5703125" style="24" customWidth="1"/>
    <col min="13336" max="13336" width="13.7109375" style="24" customWidth="1"/>
    <col min="13337" max="13337" width="13.140625" style="24" customWidth="1"/>
    <col min="13338" max="13338" width="12.42578125" style="24" customWidth="1"/>
    <col min="13339" max="13339" width="14.28515625" style="24" customWidth="1"/>
    <col min="13340" max="13340" width="15.5703125" style="24" customWidth="1"/>
    <col min="13341" max="13341" width="11.5703125" style="24" bestFit="1" customWidth="1"/>
    <col min="13342" max="13342" width="10.42578125" style="24" bestFit="1" customWidth="1"/>
    <col min="13343" max="13568" width="9.140625" style="24"/>
    <col min="13569" max="13569" width="4" style="24" customWidth="1"/>
    <col min="13570" max="13570" width="42.7109375" style="24" customWidth="1"/>
    <col min="13571" max="13571" width="10.7109375" style="24" customWidth="1"/>
    <col min="13572" max="13572" width="34.28515625" style="24" customWidth="1"/>
    <col min="13573" max="13573" width="8.85546875" style="24" customWidth="1"/>
    <col min="13574" max="13574" width="36.85546875" style="24" customWidth="1"/>
    <col min="13575" max="13575" width="14.5703125" style="24" customWidth="1"/>
    <col min="13576" max="13577" width="5.140625" style="24" customWidth="1"/>
    <col min="13578" max="13578" width="4.7109375" style="24" customWidth="1"/>
    <col min="13579" max="13579" width="6.85546875" style="24" customWidth="1"/>
    <col min="13580" max="13580" width="6.140625" style="24" customWidth="1"/>
    <col min="13581" max="13581" width="7.28515625" style="24" customWidth="1"/>
    <col min="13582" max="13583" width="6.7109375" style="24" customWidth="1"/>
    <col min="13584" max="13588" width="7.42578125" style="24" customWidth="1"/>
    <col min="13589" max="13589" width="4.85546875" style="24" customWidth="1"/>
    <col min="13590" max="13590" width="15" style="24" customWidth="1"/>
    <col min="13591" max="13591" width="13.5703125" style="24" customWidth="1"/>
    <col min="13592" max="13592" width="13.7109375" style="24" customWidth="1"/>
    <col min="13593" max="13593" width="13.140625" style="24" customWidth="1"/>
    <col min="13594" max="13594" width="12.42578125" style="24" customWidth="1"/>
    <col min="13595" max="13595" width="14.28515625" style="24" customWidth="1"/>
    <col min="13596" max="13596" width="15.5703125" style="24" customWidth="1"/>
    <col min="13597" max="13597" width="11.5703125" style="24" bestFit="1" customWidth="1"/>
    <col min="13598" max="13598" width="10.42578125" style="24" bestFit="1" customWidth="1"/>
    <col min="13599" max="13824" width="9.140625" style="24"/>
    <col min="13825" max="13825" width="4" style="24" customWidth="1"/>
    <col min="13826" max="13826" width="42.7109375" style="24" customWidth="1"/>
    <col min="13827" max="13827" width="10.7109375" style="24" customWidth="1"/>
    <col min="13828" max="13828" width="34.28515625" style="24" customWidth="1"/>
    <col min="13829" max="13829" width="8.85546875" style="24" customWidth="1"/>
    <col min="13830" max="13830" width="36.85546875" style="24" customWidth="1"/>
    <col min="13831" max="13831" width="14.5703125" style="24" customWidth="1"/>
    <col min="13832" max="13833" width="5.140625" style="24" customWidth="1"/>
    <col min="13834" max="13834" width="4.7109375" style="24" customWidth="1"/>
    <col min="13835" max="13835" width="6.85546875" style="24" customWidth="1"/>
    <col min="13836" max="13836" width="6.140625" style="24" customWidth="1"/>
    <col min="13837" max="13837" width="7.28515625" style="24" customWidth="1"/>
    <col min="13838" max="13839" width="6.7109375" style="24" customWidth="1"/>
    <col min="13840" max="13844" width="7.42578125" style="24" customWidth="1"/>
    <col min="13845" max="13845" width="4.85546875" style="24" customWidth="1"/>
    <col min="13846" max="13846" width="15" style="24" customWidth="1"/>
    <col min="13847" max="13847" width="13.5703125" style="24" customWidth="1"/>
    <col min="13848" max="13848" width="13.7109375" style="24" customWidth="1"/>
    <col min="13849" max="13849" width="13.140625" style="24" customWidth="1"/>
    <col min="13850" max="13850" width="12.42578125" style="24" customWidth="1"/>
    <col min="13851" max="13851" width="14.28515625" style="24" customWidth="1"/>
    <col min="13852" max="13852" width="15.5703125" style="24" customWidth="1"/>
    <col min="13853" max="13853" width="11.5703125" style="24" bestFit="1" customWidth="1"/>
    <col min="13854" max="13854" width="10.42578125" style="24" bestFit="1" customWidth="1"/>
    <col min="13855" max="14080" width="9.140625" style="24"/>
    <col min="14081" max="14081" width="4" style="24" customWidth="1"/>
    <col min="14082" max="14082" width="42.7109375" style="24" customWidth="1"/>
    <col min="14083" max="14083" width="10.7109375" style="24" customWidth="1"/>
    <col min="14084" max="14084" width="34.28515625" style="24" customWidth="1"/>
    <col min="14085" max="14085" width="8.85546875" style="24" customWidth="1"/>
    <col min="14086" max="14086" width="36.85546875" style="24" customWidth="1"/>
    <col min="14087" max="14087" width="14.5703125" style="24" customWidth="1"/>
    <col min="14088" max="14089" width="5.140625" style="24" customWidth="1"/>
    <col min="14090" max="14090" width="4.7109375" style="24" customWidth="1"/>
    <col min="14091" max="14091" width="6.85546875" style="24" customWidth="1"/>
    <col min="14092" max="14092" width="6.140625" style="24" customWidth="1"/>
    <col min="14093" max="14093" width="7.28515625" style="24" customWidth="1"/>
    <col min="14094" max="14095" width="6.7109375" style="24" customWidth="1"/>
    <col min="14096" max="14100" width="7.42578125" style="24" customWidth="1"/>
    <col min="14101" max="14101" width="4.85546875" style="24" customWidth="1"/>
    <col min="14102" max="14102" width="15" style="24" customWidth="1"/>
    <col min="14103" max="14103" width="13.5703125" style="24" customWidth="1"/>
    <col min="14104" max="14104" width="13.7109375" style="24" customWidth="1"/>
    <col min="14105" max="14105" width="13.140625" style="24" customWidth="1"/>
    <col min="14106" max="14106" width="12.42578125" style="24" customWidth="1"/>
    <col min="14107" max="14107" width="14.28515625" style="24" customWidth="1"/>
    <col min="14108" max="14108" width="15.5703125" style="24" customWidth="1"/>
    <col min="14109" max="14109" width="11.5703125" style="24" bestFit="1" customWidth="1"/>
    <col min="14110" max="14110" width="10.42578125" style="24" bestFit="1" customWidth="1"/>
    <col min="14111" max="14336" width="9.140625" style="24"/>
    <col min="14337" max="14337" width="4" style="24" customWidth="1"/>
    <col min="14338" max="14338" width="42.7109375" style="24" customWidth="1"/>
    <col min="14339" max="14339" width="10.7109375" style="24" customWidth="1"/>
    <col min="14340" max="14340" width="34.28515625" style="24" customWidth="1"/>
    <col min="14341" max="14341" width="8.85546875" style="24" customWidth="1"/>
    <col min="14342" max="14342" width="36.85546875" style="24" customWidth="1"/>
    <col min="14343" max="14343" width="14.5703125" style="24" customWidth="1"/>
    <col min="14344" max="14345" width="5.140625" style="24" customWidth="1"/>
    <col min="14346" max="14346" width="4.7109375" style="24" customWidth="1"/>
    <col min="14347" max="14347" width="6.85546875" style="24" customWidth="1"/>
    <col min="14348" max="14348" width="6.140625" style="24" customWidth="1"/>
    <col min="14349" max="14349" width="7.28515625" style="24" customWidth="1"/>
    <col min="14350" max="14351" width="6.7109375" style="24" customWidth="1"/>
    <col min="14352" max="14356" width="7.42578125" style="24" customWidth="1"/>
    <col min="14357" max="14357" width="4.85546875" style="24" customWidth="1"/>
    <col min="14358" max="14358" width="15" style="24" customWidth="1"/>
    <col min="14359" max="14359" width="13.5703125" style="24" customWidth="1"/>
    <col min="14360" max="14360" width="13.7109375" style="24" customWidth="1"/>
    <col min="14361" max="14361" width="13.140625" style="24" customWidth="1"/>
    <col min="14362" max="14362" width="12.42578125" style="24" customWidth="1"/>
    <col min="14363" max="14363" width="14.28515625" style="24" customWidth="1"/>
    <col min="14364" max="14364" width="15.5703125" style="24" customWidth="1"/>
    <col min="14365" max="14365" width="11.5703125" style="24" bestFit="1" customWidth="1"/>
    <col min="14366" max="14366" width="10.42578125" style="24" bestFit="1" customWidth="1"/>
    <col min="14367" max="14592" width="9.140625" style="24"/>
    <col min="14593" max="14593" width="4" style="24" customWidth="1"/>
    <col min="14594" max="14594" width="42.7109375" style="24" customWidth="1"/>
    <col min="14595" max="14595" width="10.7109375" style="24" customWidth="1"/>
    <col min="14596" max="14596" width="34.28515625" style="24" customWidth="1"/>
    <col min="14597" max="14597" width="8.85546875" style="24" customWidth="1"/>
    <col min="14598" max="14598" width="36.85546875" style="24" customWidth="1"/>
    <col min="14599" max="14599" width="14.5703125" style="24" customWidth="1"/>
    <col min="14600" max="14601" width="5.140625" style="24" customWidth="1"/>
    <col min="14602" max="14602" width="4.7109375" style="24" customWidth="1"/>
    <col min="14603" max="14603" width="6.85546875" style="24" customWidth="1"/>
    <col min="14604" max="14604" width="6.140625" style="24" customWidth="1"/>
    <col min="14605" max="14605" width="7.28515625" style="24" customWidth="1"/>
    <col min="14606" max="14607" width="6.7109375" style="24" customWidth="1"/>
    <col min="14608" max="14612" width="7.42578125" style="24" customWidth="1"/>
    <col min="14613" max="14613" width="4.85546875" style="24" customWidth="1"/>
    <col min="14614" max="14614" width="15" style="24" customWidth="1"/>
    <col min="14615" max="14615" width="13.5703125" style="24" customWidth="1"/>
    <col min="14616" max="14616" width="13.7109375" style="24" customWidth="1"/>
    <col min="14617" max="14617" width="13.140625" style="24" customWidth="1"/>
    <col min="14618" max="14618" width="12.42578125" style="24" customWidth="1"/>
    <col min="14619" max="14619" width="14.28515625" style="24" customWidth="1"/>
    <col min="14620" max="14620" width="15.5703125" style="24" customWidth="1"/>
    <col min="14621" max="14621" width="11.5703125" style="24" bestFit="1" customWidth="1"/>
    <col min="14622" max="14622" width="10.42578125" style="24" bestFit="1" customWidth="1"/>
    <col min="14623" max="14848" width="9.140625" style="24"/>
    <col min="14849" max="14849" width="4" style="24" customWidth="1"/>
    <col min="14850" max="14850" width="42.7109375" style="24" customWidth="1"/>
    <col min="14851" max="14851" width="10.7109375" style="24" customWidth="1"/>
    <col min="14852" max="14852" width="34.28515625" style="24" customWidth="1"/>
    <col min="14853" max="14853" width="8.85546875" style="24" customWidth="1"/>
    <col min="14854" max="14854" width="36.85546875" style="24" customWidth="1"/>
    <col min="14855" max="14855" width="14.5703125" style="24" customWidth="1"/>
    <col min="14856" max="14857" width="5.140625" style="24" customWidth="1"/>
    <col min="14858" max="14858" width="4.7109375" style="24" customWidth="1"/>
    <col min="14859" max="14859" width="6.85546875" style="24" customWidth="1"/>
    <col min="14860" max="14860" width="6.140625" style="24" customWidth="1"/>
    <col min="14861" max="14861" width="7.28515625" style="24" customWidth="1"/>
    <col min="14862" max="14863" width="6.7109375" style="24" customWidth="1"/>
    <col min="14864" max="14868" width="7.42578125" style="24" customWidth="1"/>
    <col min="14869" max="14869" width="4.85546875" style="24" customWidth="1"/>
    <col min="14870" max="14870" width="15" style="24" customWidth="1"/>
    <col min="14871" max="14871" width="13.5703125" style="24" customWidth="1"/>
    <col min="14872" max="14872" width="13.7109375" style="24" customWidth="1"/>
    <col min="14873" max="14873" width="13.140625" style="24" customWidth="1"/>
    <col min="14874" max="14874" width="12.42578125" style="24" customWidth="1"/>
    <col min="14875" max="14875" width="14.28515625" style="24" customWidth="1"/>
    <col min="14876" max="14876" width="15.5703125" style="24" customWidth="1"/>
    <col min="14877" max="14877" width="11.5703125" style="24" bestFit="1" customWidth="1"/>
    <col min="14878" max="14878" width="10.42578125" style="24" bestFit="1" customWidth="1"/>
    <col min="14879" max="15104" width="9.140625" style="24"/>
    <col min="15105" max="15105" width="4" style="24" customWidth="1"/>
    <col min="15106" max="15106" width="42.7109375" style="24" customWidth="1"/>
    <col min="15107" max="15107" width="10.7109375" style="24" customWidth="1"/>
    <col min="15108" max="15108" width="34.28515625" style="24" customWidth="1"/>
    <col min="15109" max="15109" width="8.85546875" style="24" customWidth="1"/>
    <col min="15110" max="15110" width="36.85546875" style="24" customWidth="1"/>
    <col min="15111" max="15111" width="14.5703125" style="24" customWidth="1"/>
    <col min="15112" max="15113" width="5.140625" style="24" customWidth="1"/>
    <col min="15114" max="15114" width="4.7109375" style="24" customWidth="1"/>
    <col min="15115" max="15115" width="6.85546875" style="24" customWidth="1"/>
    <col min="15116" max="15116" width="6.140625" style="24" customWidth="1"/>
    <col min="15117" max="15117" width="7.28515625" style="24" customWidth="1"/>
    <col min="15118" max="15119" width="6.7109375" style="24" customWidth="1"/>
    <col min="15120" max="15124" width="7.42578125" style="24" customWidth="1"/>
    <col min="15125" max="15125" width="4.85546875" style="24" customWidth="1"/>
    <col min="15126" max="15126" width="15" style="24" customWidth="1"/>
    <col min="15127" max="15127" width="13.5703125" style="24" customWidth="1"/>
    <col min="15128" max="15128" width="13.7109375" style="24" customWidth="1"/>
    <col min="15129" max="15129" width="13.140625" style="24" customWidth="1"/>
    <col min="15130" max="15130" width="12.42578125" style="24" customWidth="1"/>
    <col min="15131" max="15131" width="14.28515625" style="24" customWidth="1"/>
    <col min="15132" max="15132" width="15.5703125" style="24" customWidth="1"/>
    <col min="15133" max="15133" width="11.5703125" style="24" bestFit="1" customWidth="1"/>
    <col min="15134" max="15134" width="10.42578125" style="24" bestFit="1" customWidth="1"/>
    <col min="15135" max="15360" width="9.140625" style="24"/>
    <col min="15361" max="15361" width="4" style="24" customWidth="1"/>
    <col min="15362" max="15362" width="42.7109375" style="24" customWidth="1"/>
    <col min="15363" max="15363" width="10.7109375" style="24" customWidth="1"/>
    <col min="15364" max="15364" width="34.28515625" style="24" customWidth="1"/>
    <col min="15365" max="15365" width="8.85546875" style="24" customWidth="1"/>
    <col min="15366" max="15366" width="36.85546875" style="24" customWidth="1"/>
    <col min="15367" max="15367" width="14.5703125" style="24" customWidth="1"/>
    <col min="15368" max="15369" width="5.140625" style="24" customWidth="1"/>
    <col min="15370" max="15370" width="4.7109375" style="24" customWidth="1"/>
    <col min="15371" max="15371" width="6.85546875" style="24" customWidth="1"/>
    <col min="15372" max="15372" width="6.140625" style="24" customWidth="1"/>
    <col min="15373" max="15373" width="7.28515625" style="24" customWidth="1"/>
    <col min="15374" max="15375" width="6.7109375" style="24" customWidth="1"/>
    <col min="15376" max="15380" width="7.42578125" style="24" customWidth="1"/>
    <col min="15381" max="15381" width="4.85546875" style="24" customWidth="1"/>
    <col min="15382" max="15382" width="15" style="24" customWidth="1"/>
    <col min="15383" max="15383" width="13.5703125" style="24" customWidth="1"/>
    <col min="15384" max="15384" width="13.7109375" style="24" customWidth="1"/>
    <col min="15385" max="15385" width="13.140625" style="24" customWidth="1"/>
    <col min="15386" max="15386" width="12.42578125" style="24" customWidth="1"/>
    <col min="15387" max="15387" width="14.28515625" style="24" customWidth="1"/>
    <col min="15388" max="15388" width="15.5703125" style="24" customWidth="1"/>
    <col min="15389" max="15389" width="11.5703125" style="24" bestFit="1" customWidth="1"/>
    <col min="15390" max="15390" width="10.42578125" style="24" bestFit="1" customWidth="1"/>
    <col min="15391" max="15616" width="9.140625" style="24"/>
    <col min="15617" max="15617" width="4" style="24" customWidth="1"/>
    <col min="15618" max="15618" width="42.7109375" style="24" customWidth="1"/>
    <col min="15619" max="15619" width="10.7109375" style="24" customWidth="1"/>
    <col min="15620" max="15620" width="34.28515625" style="24" customWidth="1"/>
    <col min="15621" max="15621" width="8.85546875" style="24" customWidth="1"/>
    <col min="15622" max="15622" width="36.85546875" style="24" customWidth="1"/>
    <col min="15623" max="15623" width="14.5703125" style="24" customWidth="1"/>
    <col min="15624" max="15625" width="5.140625" style="24" customWidth="1"/>
    <col min="15626" max="15626" width="4.7109375" style="24" customWidth="1"/>
    <col min="15627" max="15627" width="6.85546875" style="24" customWidth="1"/>
    <col min="15628" max="15628" width="6.140625" style="24" customWidth="1"/>
    <col min="15629" max="15629" width="7.28515625" style="24" customWidth="1"/>
    <col min="15630" max="15631" width="6.7109375" style="24" customWidth="1"/>
    <col min="15632" max="15636" width="7.42578125" style="24" customWidth="1"/>
    <col min="15637" max="15637" width="4.85546875" style="24" customWidth="1"/>
    <col min="15638" max="15638" width="15" style="24" customWidth="1"/>
    <col min="15639" max="15639" width="13.5703125" style="24" customWidth="1"/>
    <col min="15640" max="15640" width="13.7109375" style="24" customWidth="1"/>
    <col min="15641" max="15641" width="13.140625" style="24" customWidth="1"/>
    <col min="15642" max="15642" width="12.42578125" style="24" customWidth="1"/>
    <col min="15643" max="15643" width="14.28515625" style="24" customWidth="1"/>
    <col min="15644" max="15644" width="15.5703125" style="24" customWidth="1"/>
    <col min="15645" max="15645" width="11.5703125" style="24" bestFit="1" customWidth="1"/>
    <col min="15646" max="15646" width="10.42578125" style="24" bestFit="1" customWidth="1"/>
    <col min="15647" max="15872" width="9.140625" style="24"/>
    <col min="15873" max="15873" width="4" style="24" customWidth="1"/>
    <col min="15874" max="15874" width="42.7109375" style="24" customWidth="1"/>
    <col min="15875" max="15875" width="10.7109375" style="24" customWidth="1"/>
    <col min="15876" max="15876" width="34.28515625" style="24" customWidth="1"/>
    <col min="15877" max="15877" width="8.85546875" style="24" customWidth="1"/>
    <col min="15878" max="15878" width="36.85546875" style="24" customWidth="1"/>
    <col min="15879" max="15879" width="14.5703125" style="24" customWidth="1"/>
    <col min="15880" max="15881" width="5.140625" style="24" customWidth="1"/>
    <col min="15882" max="15882" width="4.7109375" style="24" customWidth="1"/>
    <col min="15883" max="15883" width="6.85546875" style="24" customWidth="1"/>
    <col min="15884" max="15884" width="6.140625" style="24" customWidth="1"/>
    <col min="15885" max="15885" width="7.28515625" style="24" customWidth="1"/>
    <col min="15886" max="15887" width="6.7109375" style="24" customWidth="1"/>
    <col min="15888" max="15892" width="7.42578125" style="24" customWidth="1"/>
    <col min="15893" max="15893" width="4.85546875" style="24" customWidth="1"/>
    <col min="15894" max="15894" width="15" style="24" customWidth="1"/>
    <col min="15895" max="15895" width="13.5703125" style="24" customWidth="1"/>
    <col min="15896" max="15896" width="13.7109375" style="24" customWidth="1"/>
    <col min="15897" max="15897" width="13.140625" style="24" customWidth="1"/>
    <col min="15898" max="15898" width="12.42578125" style="24" customWidth="1"/>
    <col min="15899" max="15899" width="14.28515625" style="24" customWidth="1"/>
    <col min="15900" max="15900" width="15.5703125" style="24" customWidth="1"/>
    <col min="15901" max="15901" width="11.5703125" style="24" bestFit="1" customWidth="1"/>
    <col min="15902" max="15902" width="10.42578125" style="24" bestFit="1" customWidth="1"/>
    <col min="15903" max="16128" width="9.140625" style="24"/>
    <col min="16129" max="16129" width="4" style="24" customWidth="1"/>
    <col min="16130" max="16130" width="42.7109375" style="24" customWidth="1"/>
    <col min="16131" max="16131" width="10.7109375" style="24" customWidth="1"/>
    <col min="16132" max="16132" width="34.28515625" style="24" customWidth="1"/>
    <col min="16133" max="16133" width="8.85546875" style="24" customWidth="1"/>
    <col min="16134" max="16134" width="36.85546875" style="24" customWidth="1"/>
    <col min="16135" max="16135" width="14.5703125" style="24" customWidth="1"/>
    <col min="16136" max="16137" width="5.140625" style="24" customWidth="1"/>
    <col min="16138" max="16138" width="4.7109375" style="24" customWidth="1"/>
    <col min="16139" max="16139" width="6.85546875" style="24" customWidth="1"/>
    <col min="16140" max="16140" width="6.140625" style="24" customWidth="1"/>
    <col min="16141" max="16141" width="7.28515625" style="24" customWidth="1"/>
    <col min="16142" max="16143" width="6.7109375" style="24" customWidth="1"/>
    <col min="16144" max="16148" width="7.42578125" style="24" customWidth="1"/>
    <col min="16149" max="16149" width="4.85546875" style="24" customWidth="1"/>
    <col min="16150" max="16150" width="15" style="24" customWidth="1"/>
    <col min="16151" max="16151" width="13.5703125" style="24" customWidth="1"/>
    <col min="16152" max="16152" width="13.7109375" style="24" customWidth="1"/>
    <col min="16153" max="16153" width="13.140625" style="24" customWidth="1"/>
    <col min="16154" max="16154" width="12.42578125" style="24" customWidth="1"/>
    <col min="16155" max="16155" width="14.28515625" style="24" customWidth="1"/>
    <col min="16156" max="16156" width="15.5703125" style="24" customWidth="1"/>
    <col min="16157" max="16157" width="11.5703125" style="24" bestFit="1" customWidth="1"/>
    <col min="16158" max="16158" width="10.42578125" style="24" bestFit="1" customWidth="1"/>
    <col min="16159" max="16384" width="9.140625" style="24"/>
  </cols>
  <sheetData>
    <row r="1" spans="1:29" x14ac:dyDescent="0.25">
      <c r="A1" s="218" t="s">
        <v>334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3"/>
    </row>
    <row r="2" spans="1:29" x14ac:dyDescent="0.25">
      <c r="A2" s="218" t="s">
        <v>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1:29" x14ac:dyDescent="0.25">
      <c r="A3" s="218" t="s">
        <v>26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5" spans="1:29" s="25" customFormat="1" ht="15" customHeight="1" x14ac:dyDescent="0.25">
      <c r="A5" s="219" t="s">
        <v>27</v>
      </c>
      <c r="B5" s="219" t="s">
        <v>28</v>
      </c>
      <c r="C5" s="219" t="s">
        <v>29</v>
      </c>
      <c r="D5" s="219" t="s">
        <v>30</v>
      </c>
      <c r="E5" s="219" t="s">
        <v>28</v>
      </c>
      <c r="F5" s="219" t="s">
        <v>31</v>
      </c>
      <c r="G5" s="219" t="s">
        <v>32</v>
      </c>
      <c r="H5" s="207" t="s">
        <v>33</v>
      </c>
      <c r="I5" s="210" t="s">
        <v>34</v>
      </c>
      <c r="J5" s="207" t="s">
        <v>35</v>
      </c>
      <c r="K5" s="213" t="s">
        <v>36</v>
      </c>
      <c r="L5" s="214"/>
      <c r="M5" s="215"/>
      <c r="N5" s="213" t="s">
        <v>37</v>
      </c>
      <c r="O5" s="214"/>
      <c r="P5" s="215"/>
      <c r="Q5" s="213" t="s">
        <v>38</v>
      </c>
      <c r="R5" s="214"/>
      <c r="S5" s="215"/>
      <c r="T5" s="207" t="s">
        <v>39</v>
      </c>
      <c r="U5" s="219" t="s">
        <v>40</v>
      </c>
      <c r="V5" s="219" t="s">
        <v>41</v>
      </c>
      <c r="W5" s="207" t="s">
        <v>42</v>
      </c>
      <c r="X5" s="207" t="s">
        <v>43</v>
      </c>
      <c r="Y5" s="207" t="s">
        <v>44</v>
      </c>
      <c r="Z5" s="207" t="s">
        <v>45</v>
      </c>
      <c r="AA5" s="207" t="s">
        <v>46</v>
      </c>
    </row>
    <row r="6" spans="1:29" s="25" customFormat="1" ht="15" customHeight="1" x14ac:dyDescent="0.25">
      <c r="A6" s="220"/>
      <c r="B6" s="220"/>
      <c r="C6" s="220"/>
      <c r="D6" s="220"/>
      <c r="E6" s="220"/>
      <c r="F6" s="220"/>
      <c r="G6" s="220"/>
      <c r="H6" s="208"/>
      <c r="I6" s="211"/>
      <c r="J6" s="208"/>
      <c r="K6" s="222" t="s">
        <v>47</v>
      </c>
      <c r="L6" s="222" t="s">
        <v>48</v>
      </c>
      <c r="M6" s="216" t="s">
        <v>49</v>
      </c>
      <c r="N6" s="222" t="s">
        <v>47</v>
      </c>
      <c r="O6" s="222" t="s">
        <v>48</v>
      </c>
      <c r="P6" s="216" t="s">
        <v>50</v>
      </c>
      <c r="Q6" s="222" t="s">
        <v>47</v>
      </c>
      <c r="R6" s="222" t="s">
        <v>48</v>
      </c>
      <c r="S6" s="216" t="s">
        <v>51</v>
      </c>
      <c r="T6" s="208"/>
      <c r="U6" s="220"/>
      <c r="V6" s="220"/>
      <c r="W6" s="208"/>
      <c r="X6" s="208"/>
      <c r="Y6" s="208"/>
      <c r="Z6" s="208"/>
      <c r="AA6" s="208"/>
    </row>
    <row r="7" spans="1:29" s="25" customFormat="1" x14ac:dyDescent="0.25">
      <c r="A7" s="221"/>
      <c r="B7" s="221"/>
      <c r="C7" s="221"/>
      <c r="D7" s="221"/>
      <c r="E7" s="221"/>
      <c r="F7" s="221"/>
      <c r="G7" s="221"/>
      <c r="H7" s="209"/>
      <c r="I7" s="212"/>
      <c r="J7" s="209"/>
      <c r="K7" s="223"/>
      <c r="L7" s="223"/>
      <c r="M7" s="217"/>
      <c r="N7" s="223"/>
      <c r="O7" s="223"/>
      <c r="P7" s="217"/>
      <c r="Q7" s="223"/>
      <c r="R7" s="223"/>
      <c r="S7" s="217"/>
      <c r="T7" s="209"/>
      <c r="U7" s="221"/>
      <c r="V7" s="221"/>
      <c r="W7" s="209"/>
      <c r="X7" s="209"/>
      <c r="Y7" s="209"/>
      <c r="Z7" s="209"/>
      <c r="AA7" s="209"/>
      <c r="AC7" s="26"/>
    </row>
    <row r="8" spans="1:29" s="28" customForma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/>
      <c r="L8" s="27"/>
      <c r="M8" s="27">
        <v>11</v>
      </c>
      <c r="N8" s="27"/>
      <c r="O8" s="27"/>
      <c r="P8" s="27">
        <v>12</v>
      </c>
      <c r="Q8" s="27"/>
      <c r="R8" s="27"/>
      <c r="S8" s="27">
        <v>13</v>
      </c>
      <c r="T8" s="27">
        <v>14</v>
      </c>
      <c r="U8" s="27">
        <v>15</v>
      </c>
      <c r="V8" s="27"/>
      <c r="W8" s="27">
        <v>16</v>
      </c>
      <c r="X8" s="27">
        <v>17</v>
      </c>
      <c r="Y8" s="27">
        <v>18</v>
      </c>
      <c r="Z8" s="27">
        <v>19</v>
      </c>
      <c r="AA8" s="27">
        <v>20</v>
      </c>
      <c r="AC8" s="29"/>
    </row>
    <row r="9" spans="1:29" s="32" customFormat="1" x14ac:dyDescent="0.25">
      <c r="A9" s="30" t="s">
        <v>52</v>
      </c>
      <c r="B9" s="31" t="s">
        <v>53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C9" s="33"/>
    </row>
    <row r="10" spans="1:29" s="41" customFormat="1" x14ac:dyDescent="0.25">
      <c r="A10" s="34">
        <v>1</v>
      </c>
      <c r="B10" s="35" t="s">
        <v>57</v>
      </c>
      <c r="C10" s="36" t="s">
        <v>58</v>
      </c>
      <c r="D10" s="36" t="s">
        <v>54</v>
      </c>
      <c r="E10" s="37" t="s">
        <v>55</v>
      </c>
      <c r="F10" s="38" t="s">
        <v>59</v>
      </c>
      <c r="G10" s="38" t="s">
        <v>56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f t="shared" ref="M10:M19" si="0">SUM(K10:L10)</f>
        <v>0</v>
      </c>
      <c r="N10" s="39">
        <v>0</v>
      </c>
      <c r="O10" s="39">
        <v>0</v>
      </c>
      <c r="P10" s="39">
        <f t="shared" ref="P10:P19" si="1">SUM(N10:O10)</f>
        <v>0</v>
      </c>
      <c r="Q10" s="39">
        <v>0</v>
      </c>
      <c r="R10" s="39">
        <v>0</v>
      </c>
      <c r="S10" s="39">
        <f t="shared" ref="S10:S19" si="2">SUM(Q10:R10)</f>
        <v>0</v>
      </c>
      <c r="T10" s="39">
        <v>6</v>
      </c>
      <c r="U10" s="39">
        <v>0</v>
      </c>
      <c r="V10" s="39"/>
      <c r="W10" s="40">
        <v>0</v>
      </c>
      <c r="X10" s="40">
        <v>0</v>
      </c>
      <c r="Y10" s="40">
        <v>0</v>
      </c>
      <c r="Z10" s="40">
        <v>0</v>
      </c>
      <c r="AA10" s="40">
        <f>SUM(W10:X10)</f>
        <v>0</v>
      </c>
      <c r="AC10" s="42"/>
    </row>
    <row r="11" spans="1:29" s="41" customFormat="1" x14ac:dyDescent="0.25">
      <c r="A11" s="34">
        <v>2</v>
      </c>
      <c r="B11" s="53" t="s">
        <v>62</v>
      </c>
      <c r="C11" s="54" t="s">
        <v>58</v>
      </c>
      <c r="D11" s="50" t="s">
        <v>63</v>
      </c>
      <c r="E11" s="37" t="s">
        <v>55</v>
      </c>
      <c r="F11" s="55" t="s">
        <v>64</v>
      </c>
      <c r="G11" s="56" t="s">
        <v>65</v>
      </c>
      <c r="H11" s="57">
        <v>1</v>
      </c>
      <c r="I11" s="57">
        <v>0</v>
      </c>
      <c r="J11" s="57">
        <v>1</v>
      </c>
      <c r="K11" s="57">
        <v>239</v>
      </c>
      <c r="L11" s="57">
        <v>190</v>
      </c>
      <c r="M11" s="39">
        <f t="shared" si="0"/>
        <v>429</v>
      </c>
      <c r="N11" s="57">
        <v>0</v>
      </c>
      <c r="O11" s="57">
        <v>2</v>
      </c>
      <c r="P11" s="39">
        <f t="shared" si="1"/>
        <v>2</v>
      </c>
      <c r="Q11" s="57">
        <v>0</v>
      </c>
      <c r="R11" s="57">
        <v>0</v>
      </c>
      <c r="S11" s="39">
        <f t="shared" si="2"/>
        <v>0</v>
      </c>
      <c r="T11" s="57">
        <v>8</v>
      </c>
      <c r="U11" s="57">
        <v>0</v>
      </c>
      <c r="V11" s="57"/>
      <c r="W11" s="58">
        <v>4731894928</v>
      </c>
      <c r="X11" s="58">
        <v>4753783009</v>
      </c>
      <c r="Y11" s="58">
        <v>1839278355</v>
      </c>
      <c r="Z11" s="58">
        <v>1620018455</v>
      </c>
      <c r="AA11" s="46">
        <f t="shared" ref="AA11:AA18" si="3">SUM(W11:X11)</f>
        <v>9485677937</v>
      </c>
    </row>
    <row r="12" spans="1:29" s="43" customFormat="1" x14ac:dyDescent="0.25">
      <c r="A12" s="34">
        <v>3</v>
      </c>
      <c r="B12" s="35" t="s">
        <v>66</v>
      </c>
      <c r="C12" s="54" t="s">
        <v>58</v>
      </c>
      <c r="D12" s="50" t="s">
        <v>63</v>
      </c>
      <c r="E12" s="37" t="s">
        <v>55</v>
      </c>
      <c r="F12" s="38" t="s">
        <v>67</v>
      </c>
      <c r="G12" s="59" t="s">
        <v>65</v>
      </c>
      <c r="H12" s="39">
        <v>1</v>
      </c>
      <c r="I12" s="39">
        <v>0</v>
      </c>
      <c r="J12" s="39">
        <v>1</v>
      </c>
      <c r="K12" s="39">
        <v>182</v>
      </c>
      <c r="L12" s="39">
        <v>72</v>
      </c>
      <c r="M12" s="39">
        <f t="shared" si="0"/>
        <v>254</v>
      </c>
      <c r="N12" s="39">
        <v>0</v>
      </c>
      <c r="O12" s="39">
        <v>0</v>
      </c>
      <c r="P12" s="39">
        <f t="shared" si="1"/>
        <v>0</v>
      </c>
      <c r="Q12" s="39">
        <v>0</v>
      </c>
      <c r="R12" s="39">
        <v>0</v>
      </c>
      <c r="S12" s="39">
        <f t="shared" si="2"/>
        <v>0</v>
      </c>
      <c r="T12" s="39">
        <v>8</v>
      </c>
      <c r="U12" s="39">
        <v>1</v>
      </c>
      <c r="V12" s="44" t="s">
        <v>68</v>
      </c>
      <c r="W12" s="40">
        <v>1563607540</v>
      </c>
      <c r="X12" s="40">
        <v>976629739</v>
      </c>
      <c r="Y12" s="40">
        <v>1856229866</v>
      </c>
      <c r="Z12" s="40">
        <v>193955960</v>
      </c>
      <c r="AA12" s="46">
        <f t="shared" si="3"/>
        <v>2540237279</v>
      </c>
    </row>
    <row r="13" spans="1:29" s="41" customFormat="1" x14ac:dyDescent="0.25">
      <c r="A13" s="34">
        <v>4</v>
      </c>
      <c r="B13" s="35" t="s">
        <v>69</v>
      </c>
      <c r="C13" s="54" t="s">
        <v>58</v>
      </c>
      <c r="D13" s="50" t="s">
        <v>63</v>
      </c>
      <c r="E13" s="37" t="s">
        <v>55</v>
      </c>
      <c r="F13" s="38" t="s">
        <v>70</v>
      </c>
      <c r="G13" s="59" t="s">
        <v>65</v>
      </c>
      <c r="H13" s="39">
        <v>1</v>
      </c>
      <c r="I13" s="39">
        <v>0</v>
      </c>
      <c r="J13" s="39">
        <v>1</v>
      </c>
      <c r="K13" s="39">
        <v>0</v>
      </c>
      <c r="L13" s="39">
        <v>0</v>
      </c>
      <c r="M13" s="39">
        <f t="shared" si="0"/>
        <v>0</v>
      </c>
      <c r="N13" s="39">
        <v>0</v>
      </c>
      <c r="O13" s="39">
        <v>0</v>
      </c>
      <c r="P13" s="39">
        <f t="shared" si="1"/>
        <v>0</v>
      </c>
      <c r="Q13" s="39">
        <v>0</v>
      </c>
      <c r="R13" s="39">
        <v>0</v>
      </c>
      <c r="S13" s="39">
        <f t="shared" si="2"/>
        <v>0</v>
      </c>
      <c r="T13" s="39">
        <v>5</v>
      </c>
      <c r="U13" s="39">
        <v>0</v>
      </c>
      <c r="V13" s="39"/>
      <c r="W13" s="40">
        <v>0</v>
      </c>
      <c r="X13" s="40">
        <v>0</v>
      </c>
      <c r="Y13" s="40">
        <v>0</v>
      </c>
      <c r="Z13" s="40">
        <v>0</v>
      </c>
      <c r="AA13" s="46">
        <f t="shared" si="3"/>
        <v>0</v>
      </c>
    </row>
    <row r="14" spans="1:29" s="43" customFormat="1" x14ac:dyDescent="0.25">
      <c r="A14" s="34">
        <v>5</v>
      </c>
      <c r="B14" s="35" t="s">
        <v>71</v>
      </c>
      <c r="C14" s="54" t="s">
        <v>58</v>
      </c>
      <c r="D14" s="50" t="s">
        <v>63</v>
      </c>
      <c r="E14" s="37" t="s">
        <v>55</v>
      </c>
      <c r="F14" s="38" t="s">
        <v>72</v>
      </c>
      <c r="G14" s="59" t="s">
        <v>65</v>
      </c>
      <c r="H14" s="39">
        <v>1</v>
      </c>
      <c r="I14" s="39">
        <v>0</v>
      </c>
      <c r="J14" s="39">
        <v>1</v>
      </c>
      <c r="K14" s="39">
        <v>15</v>
      </c>
      <c r="L14" s="39">
        <v>23</v>
      </c>
      <c r="M14" s="39">
        <f t="shared" si="0"/>
        <v>38</v>
      </c>
      <c r="N14" s="39">
        <v>0</v>
      </c>
      <c r="O14" s="39">
        <v>0</v>
      </c>
      <c r="P14" s="39">
        <f t="shared" si="1"/>
        <v>0</v>
      </c>
      <c r="Q14" s="39">
        <v>0</v>
      </c>
      <c r="R14" s="39">
        <v>0</v>
      </c>
      <c r="S14" s="39">
        <f t="shared" si="2"/>
        <v>0</v>
      </c>
      <c r="T14" s="39">
        <v>6</v>
      </c>
      <c r="U14" s="39">
        <v>1</v>
      </c>
      <c r="V14" s="44" t="s">
        <v>73</v>
      </c>
      <c r="W14" s="40">
        <v>140389121</v>
      </c>
      <c r="X14" s="40">
        <v>192588520</v>
      </c>
      <c r="Y14" s="40">
        <v>282488469</v>
      </c>
      <c r="Z14" s="40">
        <v>42391868</v>
      </c>
      <c r="AA14" s="46">
        <f t="shared" si="3"/>
        <v>332977641</v>
      </c>
    </row>
    <row r="15" spans="1:29" s="68" customFormat="1" x14ac:dyDescent="0.25">
      <c r="A15" s="34">
        <v>6</v>
      </c>
      <c r="B15" s="60" t="s">
        <v>74</v>
      </c>
      <c r="C15" s="61" t="s">
        <v>58</v>
      </c>
      <c r="D15" s="50" t="s">
        <v>63</v>
      </c>
      <c r="E15" s="62" t="s">
        <v>55</v>
      </c>
      <c r="F15" s="34" t="s">
        <v>75</v>
      </c>
      <c r="G15" s="63" t="s">
        <v>65</v>
      </c>
      <c r="H15" s="64">
        <v>1</v>
      </c>
      <c r="I15" s="64">
        <v>0</v>
      </c>
      <c r="J15" s="64">
        <v>1</v>
      </c>
      <c r="K15" s="64">
        <v>23</v>
      </c>
      <c r="L15" s="64">
        <v>3</v>
      </c>
      <c r="M15" s="64">
        <f t="shared" si="0"/>
        <v>26</v>
      </c>
      <c r="N15" s="64">
        <v>0</v>
      </c>
      <c r="O15" s="64">
        <v>0</v>
      </c>
      <c r="P15" s="64">
        <f t="shared" si="1"/>
        <v>0</v>
      </c>
      <c r="Q15" s="64">
        <v>0</v>
      </c>
      <c r="R15" s="64">
        <v>0</v>
      </c>
      <c r="S15" s="64">
        <f t="shared" si="2"/>
        <v>0</v>
      </c>
      <c r="T15" s="64">
        <v>6</v>
      </c>
      <c r="U15" s="64">
        <v>1</v>
      </c>
      <c r="V15" s="65" t="s">
        <v>76</v>
      </c>
      <c r="W15" s="66">
        <v>114311716</v>
      </c>
      <c r="X15" s="66">
        <v>50844050</v>
      </c>
      <c r="Y15" s="66">
        <v>131870000</v>
      </c>
      <c r="Z15" s="66">
        <v>23641716</v>
      </c>
      <c r="AA15" s="67">
        <f t="shared" si="3"/>
        <v>165155766</v>
      </c>
    </row>
    <row r="16" spans="1:29" s="69" customFormat="1" x14ac:dyDescent="0.25">
      <c r="A16" s="34">
        <v>7</v>
      </c>
      <c r="B16" s="60" t="s">
        <v>77</v>
      </c>
      <c r="C16" s="61" t="s">
        <v>58</v>
      </c>
      <c r="D16" s="50" t="s">
        <v>63</v>
      </c>
      <c r="E16" s="62" t="s">
        <v>55</v>
      </c>
      <c r="F16" s="34" t="s">
        <v>78</v>
      </c>
      <c r="G16" s="63" t="s">
        <v>65</v>
      </c>
      <c r="H16" s="64">
        <v>1</v>
      </c>
      <c r="I16" s="64">
        <v>0</v>
      </c>
      <c r="J16" s="64">
        <v>1</v>
      </c>
      <c r="K16" s="64">
        <v>14</v>
      </c>
      <c r="L16" s="64">
        <v>12</v>
      </c>
      <c r="M16" s="64">
        <f t="shared" si="0"/>
        <v>26</v>
      </c>
      <c r="N16" s="64">
        <v>0</v>
      </c>
      <c r="O16" s="64">
        <v>0</v>
      </c>
      <c r="P16" s="64">
        <f t="shared" si="1"/>
        <v>0</v>
      </c>
      <c r="Q16" s="64">
        <v>0</v>
      </c>
      <c r="R16" s="64">
        <v>0</v>
      </c>
      <c r="S16" s="64">
        <f t="shared" si="2"/>
        <v>0</v>
      </c>
      <c r="T16" s="64">
        <v>8</v>
      </c>
      <c r="U16" s="64">
        <v>1</v>
      </c>
      <c r="V16" s="65" t="s">
        <v>79</v>
      </c>
      <c r="W16" s="66">
        <v>142864262</v>
      </c>
      <c r="X16" s="66">
        <v>18244696</v>
      </c>
      <c r="Y16" s="66">
        <v>26394176</v>
      </c>
      <c r="Z16" s="66">
        <v>18529134</v>
      </c>
      <c r="AA16" s="67">
        <f t="shared" si="3"/>
        <v>161108958</v>
      </c>
    </row>
    <row r="17" spans="1:28" s="41" customFormat="1" x14ac:dyDescent="0.25">
      <c r="A17" s="34">
        <v>8</v>
      </c>
      <c r="B17" s="35" t="s">
        <v>80</v>
      </c>
      <c r="C17" s="54" t="s">
        <v>58</v>
      </c>
      <c r="D17" s="50" t="s">
        <v>63</v>
      </c>
      <c r="E17" s="37" t="s">
        <v>55</v>
      </c>
      <c r="F17" s="38" t="s">
        <v>81</v>
      </c>
      <c r="G17" s="59" t="s">
        <v>65</v>
      </c>
      <c r="H17" s="39">
        <v>1</v>
      </c>
      <c r="I17" s="39">
        <v>0</v>
      </c>
      <c r="J17" s="39">
        <v>1</v>
      </c>
      <c r="K17" s="39">
        <v>25</v>
      </c>
      <c r="L17" s="39">
        <v>5</v>
      </c>
      <c r="M17" s="39">
        <f t="shared" si="0"/>
        <v>30</v>
      </c>
      <c r="N17" s="39">
        <v>0</v>
      </c>
      <c r="O17" s="39">
        <v>0</v>
      </c>
      <c r="P17" s="39">
        <f t="shared" si="1"/>
        <v>0</v>
      </c>
      <c r="Q17" s="39">
        <v>0</v>
      </c>
      <c r="R17" s="39">
        <v>0</v>
      </c>
      <c r="S17" s="39">
        <f t="shared" si="2"/>
        <v>0</v>
      </c>
      <c r="T17" s="39">
        <v>6</v>
      </c>
      <c r="U17" s="39">
        <v>0</v>
      </c>
      <c r="V17" s="39"/>
      <c r="W17" s="40">
        <v>117715598</v>
      </c>
      <c r="X17" s="40">
        <v>0</v>
      </c>
      <c r="Y17" s="40">
        <v>90906054</v>
      </c>
      <c r="Z17" s="40">
        <v>36158544</v>
      </c>
      <c r="AA17" s="46">
        <f t="shared" si="3"/>
        <v>117715598</v>
      </c>
    </row>
    <row r="18" spans="1:28" s="41" customFormat="1" x14ac:dyDescent="0.25">
      <c r="A18" s="34">
        <v>9</v>
      </c>
      <c r="B18" s="35" t="s">
        <v>82</v>
      </c>
      <c r="C18" s="54" t="s">
        <v>58</v>
      </c>
      <c r="D18" s="50" t="s">
        <v>63</v>
      </c>
      <c r="E18" s="37" t="s">
        <v>55</v>
      </c>
      <c r="F18" s="38" t="s">
        <v>83</v>
      </c>
      <c r="G18" s="59" t="s">
        <v>65</v>
      </c>
      <c r="H18" s="39">
        <v>1</v>
      </c>
      <c r="I18" s="39">
        <v>0</v>
      </c>
      <c r="J18" s="39">
        <v>1</v>
      </c>
      <c r="K18" s="39">
        <v>0</v>
      </c>
      <c r="L18" s="39">
        <v>0</v>
      </c>
      <c r="M18" s="39">
        <f t="shared" si="0"/>
        <v>0</v>
      </c>
      <c r="N18" s="39">
        <v>0</v>
      </c>
      <c r="O18" s="39">
        <v>0</v>
      </c>
      <c r="P18" s="39">
        <f t="shared" si="1"/>
        <v>0</v>
      </c>
      <c r="Q18" s="39">
        <v>0</v>
      </c>
      <c r="R18" s="39">
        <v>0</v>
      </c>
      <c r="S18" s="39">
        <f t="shared" si="2"/>
        <v>0</v>
      </c>
      <c r="T18" s="39">
        <v>6</v>
      </c>
      <c r="U18" s="39">
        <v>0</v>
      </c>
      <c r="V18" s="39"/>
      <c r="W18" s="40">
        <v>0</v>
      </c>
      <c r="X18" s="40">
        <v>0</v>
      </c>
      <c r="Y18" s="40">
        <v>0</v>
      </c>
      <c r="Z18" s="40">
        <v>0</v>
      </c>
      <c r="AA18" s="46">
        <f t="shared" si="3"/>
        <v>0</v>
      </c>
    </row>
    <row r="19" spans="1:28" s="41" customFormat="1" x14ac:dyDescent="0.25">
      <c r="A19" s="34">
        <v>10</v>
      </c>
      <c r="B19" s="35" t="s">
        <v>84</v>
      </c>
      <c r="C19" s="54" t="s">
        <v>58</v>
      </c>
      <c r="D19" s="51" t="s">
        <v>85</v>
      </c>
      <c r="E19" s="37" t="s">
        <v>55</v>
      </c>
      <c r="F19" s="38" t="s">
        <v>86</v>
      </c>
      <c r="G19" s="59" t="s">
        <v>65</v>
      </c>
      <c r="H19" s="39">
        <v>1</v>
      </c>
      <c r="I19" s="39">
        <v>0</v>
      </c>
      <c r="J19" s="39">
        <v>1</v>
      </c>
      <c r="K19" s="39">
        <v>0</v>
      </c>
      <c r="L19" s="39">
        <v>0</v>
      </c>
      <c r="M19" s="39">
        <f t="shared" si="0"/>
        <v>0</v>
      </c>
      <c r="N19" s="39">
        <v>0</v>
      </c>
      <c r="O19" s="39">
        <v>0</v>
      </c>
      <c r="P19" s="39">
        <f t="shared" si="1"/>
        <v>0</v>
      </c>
      <c r="Q19" s="39">
        <v>0</v>
      </c>
      <c r="R19" s="39">
        <v>0</v>
      </c>
      <c r="S19" s="39">
        <f t="shared" si="2"/>
        <v>0</v>
      </c>
      <c r="T19" s="39">
        <v>6</v>
      </c>
      <c r="U19" s="39">
        <v>0</v>
      </c>
      <c r="V19" s="39"/>
      <c r="W19" s="40">
        <v>0</v>
      </c>
      <c r="X19" s="40">
        <v>0</v>
      </c>
      <c r="Y19" s="40">
        <v>0</v>
      </c>
      <c r="Z19" s="40">
        <v>0</v>
      </c>
      <c r="AA19" s="46">
        <f t="shared" ref="AA19:AA21" si="4">SUM(W19:X19)</f>
        <v>0</v>
      </c>
    </row>
    <row r="20" spans="1:28" s="71" customFormat="1" x14ac:dyDescent="0.25">
      <c r="A20" s="34">
        <v>11</v>
      </c>
      <c r="B20" s="35" t="s">
        <v>88</v>
      </c>
      <c r="C20" s="54" t="s">
        <v>58</v>
      </c>
      <c r="D20" s="70" t="s">
        <v>85</v>
      </c>
      <c r="E20" s="37" t="s">
        <v>55</v>
      </c>
      <c r="F20" s="38" t="s">
        <v>89</v>
      </c>
      <c r="G20" s="59" t="s">
        <v>65</v>
      </c>
      <c r="H20" s="39">
        <v>1</v>
      </c>
      <c r="I20" s="39">
        <v>0</v>
      </c>
      <c r="J20" s="39">
        <v>1</v>
      </c>
      <c r="K20" s="39">
        <v>0</v>
      </c>
      <c r="L20" s="39">
        <v>0</v>
      </c>
      <c r="M20" s="39">
        <f t="shared" ref="M20:M37" si="5">SUM(K20:L20)</f>
        <v>0</v>
      </c>
      <c r="N20" s="39">
        <v>0</v>
      </c>
      <c r="O20" s="39">
        <v>0</v>
      </c>
      <c r="P20" s="39">
        <f t="shared" ref="P20:P37" si="6">SUM(N20:O20)</f>
        <v>0</v>
      </c>
      <c r="Q20" s="39">
        <v>0</v>
      </c>
      <c r="R20" s="39">
        <v>0</v>
      </c>
      <c r="S20" s="39">
        <f t="shared" ref="S20:S37" si="7">SUM(Q20:R20)</f>
        <v>0</v>
      </c>
      <c r="T20" s="39">
        <v>6</v>
      </c>
      <c r="U20" s="39">
        <v>0</v>
      </c>
      <c r="V20" s="39"/>
      <c r="W20" s="40">
        <v>0</v>
      </c>
      <c r="X20" s="40">
        <v>0</v>
      </c>
      <c r="Y20" s="40">
        <v>0</v>
      </c>
      <c r="Z20" s="40">
        <v>0</v>
      </c>
      <c r="AA20" s="46">
        <f t="shared" si="4"/>
        <v>0</v>
      </c>
    </row>
    <row r="21" spans="1:28" s="41" customFormat="1" x14ac:dyDescent="0.25">
      <c r="A21" s="34">
        <v>12</v>
      </c>
      <c r="B21" s="47" t="s">
        <v>90</v>
      </c>
      <c r="C21" s="54" t="s">
        <v>58</v>
      </c>
      <c r="D21" s="70" t="s">
        <v>85</v>
      </c>
      <c r="E21" s="37" t="s">
        <v>55</v>
      </c>
      <c r="F21" s="48" t="s">
        <v>91</v>
      </c>
      <c r="G21" s="72" t="s">
        <v>65</v>
      </c>
      <c r="H21" s="45">
        <v>1</v>
      </c>
      <c r="I21" s="45">
        <v>0</v>
      </c>
      <c r="J21" s="45">
        <v>1</v>
      </c>
      <c r="K21" s="45">
        <v>70</v>
      </c>
      <c r="L21" s="45">
        <v>5</v>
      </c>
      <c r="M21" s="39">
        <f t="shared" si="5"/>
        <v>75</v>
      </c>
      <c r="N21" s="45">
        <v>2</v>
      </c>
      <c r="O21" s="45">
        <v>2</v>
      </c>
      <c r="P21" s="39">
        <f t="shared" si="6"/>
        <v>4</v>
      </c>
      <c r="Q21" s="45">
        <v>1</v>
      </c>
      <c r="R21" s="45">
        <v>0</v>
      </c>
      <c r="S21" s="39">
        <f t="shared" si="7"/>
        <v>1</v>
      </c>
      <c r="T21" s="45">
        <v>6</v>
      </c>
      <c r="U21" s="45">
        <v>1</v>
      </c>
      <c r="V21" s="49" t="s">
        <v>60</v>
      </c>
      <c r="W21" s="46">
        <v>144639300</v>
      </c>
      <c r="X21" s="46">
        <v>62000000</v>
      </c>
      <c r="Y21" s="46">
        <v>98000000</v>
      </c>
      <c r="Z21" s="46">
        <v>18000000</v>
      </c>
      <c r="AA21" s="46">
        <f t="shared" si="4"/>
        <v>206639300</v>
      </c>
    </row>
    <row r="22" spans="1:28" s="43" customFormat="1" x14ac:dyDescent="0.25">
      <c r="A22" s="34">
        <v>13</v>
      </c>
      <c r="B22" s="35" t="s">
        <v>92</v>
      </c>
      <c r="C22" s="36" t="s">
        <v>58</v>
      </c>
      <c r="D22" s="70" t="s">
        <v>85</v>
      </c>
      <c r="E22" s="73" t="s">
        <v>55</v>
      </c>
      <c r="F22" s="38" t="s">
        <v>93</v>
      </c>
      <c r="G22" s="38" t="s">
        <v>94</v>
      </c>
      <c r="H22" s="39">
        <v>1</v>
      </c>
      <c r="I22" s="39">
        <v>0</v>
      </c>
      <c r="J22" s="39">
        <v>1</v>
      </c>
      <c r="K22" s="39">
        <v>23</v>
      </c>
      <c r="L22" s="39">
        <v>0</v>
      </c>
      <c r="M22" s="39">
        <f t="shared" si="5"/>
        <v>23</v>
      </c>
      <c r="N22" s="39">
        <v>0</v>
      </c>
      <c r="O22" s="39">
        <v>0</v>
      </c>
      <c r="P22" s="39">
        <f t="shared" si="6"/>
        <v>0</v>
      </c>
      <c r="Q22" s="39">
        <v>0</v>
      </c>
      <c r="R22" s="39">
        <v>0</v>
      </c>
      <c r="S22" s="39">
        <f t="shared" si="7"/>
        <v>0</v>
      </c>
      <c r="T22" s="39">
        <v>6</v>
      </c>
      <c r="U22" s="39">
        <v>1</v>
      </c>
      <c r="V22" s="44" t="s">
        <v>95</v>
      </c>
      <c r="W22" s="39">
        <v>26054160</v>
      </c>
      <c r="X22" s="39">
        <v>0</v>
      </c>
      <c r="Y22" s="39">
        <v>68850160</v>
      </c>
      <c r="Z22" s="39">
        <v>8850160</v>
      </c>
      <c r="AA22" s="40">
        <f>SUM(W22:X22)</f>
        <v>26054160</v>
      </c>
      <c r="AB22" s="41"/>
    </row>
    <row r="23" spans="1:28" s="41" customFormat="1" x14ac:dyDescent="0.25">
      <c r="A23" s="34">
        <v>14</v>
      </c>
      <c r="B23" s="35" t="s">
        <v>96</v>
      </c>
      <c r="C23" s="54" t="s">
        <v>58</v>
      </c>
      <c r="D23" s="70" t="s">
        <v>85</v>
      </c>
      <c r="E23" s="37" t="s">
        <v>55</v>
      </c>
      <c r="F23" s="38" t="s">
        <v>97</v>
      </c>
      <c r="G23" s="59" t="s">
        <v>94</v>
      </c>
      <c r="H23" s="39">
        <v>1</v>
      </c>
      <c r="I23" s="39">
        <v>0</v>
      </c>
      <c r="J23" s="39">
        <v>1</v>
      </c>
      <c r="K23" s="39">
        <v>0</v>
      </c>
      <c r="L23" s="39">
        <v>0</v>
      </c>
      <c r="M23" s="39">
        <f t="shared" si="5"/>
        <v>0</v>
      </c>
      <c r="N23" s="39">
        <v>0</v>
      </c>
      <c r="O23" s="39">
        <v>0</v>
      </c>
      <c r="P23" s="39">
        <f t="shared" si="6"/>
        <v>0</v>
      </c>
      <c r="Q23" s="39">
        <v>0</v>
      </c>
      <c r="R23" s="39">
        <v>0</v>
      </c>
      <c r="S23" s="39">
        <f t="shared" si="7"/>
        <v>0</v>
      </c>
      <c r="T23" s="39">
        <v>5</v>
      </c>
      <c r="U23" s="39">
        <v>0</v>
      </c>
      <c r="V23" s="39"/>
      <c r="W23" s="40">
        <v>0</v>
      </c>
      <c r="X23" s="40">
        <v>0</v>
      </c>
      <c r="Y23" s="40">
        <v>0</v>
      </c>
      <c r="Z23" s="40">
        <v>0</v>
      </c>
      <c r="AA23" s="40">
        <v>0</v>
      </c>
    </row>
    <row r="24" spans="1:28" s="41" customFormat="1" x14ac:dyDescent="0.25">
      <c r="A24" s="34">
        <v>15</v>
      </c>
      <c r="B24" s="35" t="s">
        <v>98</v>
      </c>
      <c r="C24" s="54" t="s">
        <v>58</v>
      </c>
      <c r="D24" s="70" t="s">
        <v>85</v>
      </c>
      <c r="E24" s="37" t="s">
        <v>55</v>
      </c>
      <c r="F24" s="74" t="s">
        <v>99</v>
      </c>
      <c r="G24" s="59" t="s">
        <v>94</v>
      </c>
      <c r="H24" s="39">
        <v>1</v>
      </c>
      <c r="I24" s="39">
        <v>0</v>
      </c>
      <c r="J24" s="39">
        <v>1</v>
      </c>
      <c r="K24" s="39">
        <v>0</v>
      </c>
      <c r="L24" s="39">
        <v>0</v>
      </c>
      <c r="M24" s="39">
        <f t="shared" si="5"/>
        <v>0</v>
      </c>
      <c r="N24" s="39">
        <v>0</v>
      </c>
      <c r="O24" s="39">
        <v>0</v>
      </c>
      <c r="P24" s="39">
        <f t="shared" si="6"/>
        <v>0</v>
      </c>
      <c r="Q24" s="39">
        <v>0</v>
      </c>
      <c r="R24" s="39">
        <v>0</v>
      </c>
      <c r="S24" s="39">
        <f t="shared" si="7"/>
        <v>0</v>
      </c>
      <c r="T24" s="39">
        <v>0</v>
      </c>
      <c r="U24" s="39">
        <v>0</v>
      </c>
      <c r="V24" s="39"/>
      <c r="W24" s="40">
        <v>0</v>
      </c>
      <c r="X24" s="40">
        <v>0</v>
      </c>
      <c r="Y24" s="40">
        <v>0</v>
      </c>
      <c r="Z24" s="40">
        <v>0</v>
      </c>
      <c r="AA24" s="40">
        <v>0</v>
      </c>
    </row>
    <row r="25" spans="1:28" s="41" customFormat="1" x14ac:dyDescent="0.25">
      <c r="A25" s="34">
        <v>16</v>
      </c>
      <c r="B25" s="35" t="s">
        <v>100</v>
      </c>
      <c r="C25" s="36" t="s">
        <v>58</v>
      </c>
      <c r="D25" s="50" t="s">
        <v>101</v>
      </c>
      <c r="E25" s="37" t="s">
        <v>55</v>
      </c>
      <c r="F25" s="38" t="s">
        <v>102</v>
      </c>
      <c r="G25" s="59" t="s">
        <v>65</v>
      </c>
      <c r="H25" s="39">
        <v>1</v>
      </c>
      <c r="I25" s="39">
        <v>0</v>
      </c>
      <c r="J25" s="39">
        <v>1</v>
      </c>
      <c r="K25" s="39">
        <v>0</v>
      </c>
      <c r="L25" s="39">
        <v>0</v>
      </c>
      <c r="M25" s="39">
        <f t="shared" si="5"/>
        <v>0</v>
      </c>
      <c r="N25" s="39">
        <v>0</v>
      </c>
      <c r="O25" s="39">
        <v>0</v>
      </c>
      <c r="P25" s="39">
        <f t="shared" si="6"/>
        <v>0</v>
      </c>
      <c r="Q25" s="39">
        <v>0</v>
      </c>
      <c r="R25" s="39">
        <v>0</v>
      </c>
      <c r="S25" s="39">
        <f t="shared" si="7"/>
        <v>0</v>
      </c>
      <c r="T25" s="39">
        <v>6</v>
      </c>
      <c r="U25" s="39">
        <v>0</v>
      </c>
      <c r="V25" s="39"/>
      <c r="W25" s="40">
        <v>0</v>
      </c>
      <c r="X25" s="40">
        <v>0</v>
      </c>
      <c r="Y25" s="40">
        <v>0</v>
      </c>
      <c r="Z25" s="40">
        <v>0</v>
      </c>
      <c r="AA25" s="46">
        <f t="shared" ref="AA25:AA32" si="8">SUM(W25:X25)</f>
        <v>0</v>
      </c>
    </row>
    <row r="26" spans="1:28" s="41" customFormat="1" x14ac:dyDescent="0.25">
      <c r="A26" s="34">
        <v>17</v>
      </c>
      <c r="B26" s="35" t="s">
        <v>103</v>
      </c>
      <c r="C26" s="36" t="s">
        <v>58</v>
      </c>
      <c r="D26" s="50" t="s">
        <v>101</v>
      </c>
      <c r="E26" s="37" t="s">
        <v>55</v>
      </c>
      <c r="F26" s="38" t="s">
        <v>104</v>
      </c>
      <c r="G26" s="38" t="s">
        <v>56</v>
      </c>
      <c r="H26" s="39">
        <v>1</v>
      </c>
      <c r="I26" s="39">
        <v>0</v>
      </c>
      <c r="J26" s="39">
        <v>1</v>
      </c>
      <c r="K26" s="39">
        <v>100</v>
      </c>
      <c r="L26" s="39">
        <v>17</v>
      </c>
      <c r="M26" s="39">
        <f t="shared" si="5"/>
        <v>117</v>
      </c>
      <c r="N26" s="39">
        <v>5</v>
      </c>
      <c r="O26" s="39">
        <v>1</v>
      </c>
      <c r="P26" s="39">
        <f t="shared" si="6"/>
        <v>6</v>
      </c>
      <c r="Q26" s="39">
        <v>0</v>
      </c>
      <c r="R26" s="39">
        <v>0</v>
      </c>
      <c r="S26" s="39">
        <f t="shared" si="7"/>
        <v>0</v>
      </c>
      <c r="T26" s="39">
        <v>4</v>
      </c>
      <c r="U26" s="39">
        <v>1</v>
      </c>
      <c r="V26" s="44" t="s">
        <v>105</v>
      </c>
      <c r="W26" s="40">
        <v>356399455</v>
      </c>
      <c r="X26" s="40">
        <v>13822821</v>
      </c>
      <c r="Y26" s="40">
        <v>121899283</v>
      </c>
      <c r="Z26" s="40">
        <v>90498369</v>
      </c>
      <c r="AA26" s="46">
        <f t="shared" si="8"/>
        <v>370222276</v>
      </c>
    </row>
    <row r="27" spans="1:28" s="41" customFormat="1" x14ac:dyDescent="0.25">
      <c r="A27" s="34">
        <v>18</v>
      </c>
      <c r="B27" s="35" t="s">
        <v>106</v>
      </c>
      <c r="C27" s="36" t="s">
        <v>58</v>
      </c>
      <c r="D27" s="50" t="s">
        <v>101</v>
      </c>
      <c r="E27" s="37" t="s">
        <v>55</v>
      </c>
      <c r="F27" s="38" t="s">
        <v>107</v>
      </c>
      <c r="G27" s="59" t="s">
        <v>65</v>
      </c>
      <c r="H27" s="39">
        <v>1</v>
      </c>
      <c r="I27" s="39">
        <v>0</v>
      </c>
      <c r="J27" s="39">
        <v>1</v>
      </c>
      <c r="K27" s="39">
        <v>0</v>
      </c>
      <c r="L27" s="39">
        <v>0</v>
      </c>
      <c r="M27" s="39">
        <f t="shared" si="5"/>
        <v>0</v>
      </c>
      <c r="N27" s="39">
        <v>0</v>
      </c>
      <c r="O27" s="39">
        <v>0</v>
      </c>
      <c r="P27" s="39">
        <f t="shared" si="6"/>
        <v>0</v>
      </c>
      <c r="Q27" s="39">
        <v>0</v>
      </c>
      <c r="R27" s="39">
        <v>0</v>
      </c>
      <c r="S27" s="39">
        <f t="shared" si="7"/>
        <v>0</v>
      </c>
      <c r="T27" s="39">
        <v>6</v>
      </c>
      <c r="U27" s="39">
        <v>0</v>
      </c>
      <c r="V27" s="39"/>
      <c r="W27" s="40">
        <v>0</v>
      </c>
      <c r="X27" s="40">
        <v>0</v>
      </c>
      <c r="Y27" s="40">
        <v>0</v>
      </c>
      <c r="Z27" s="40">
        <v>0</v>
      </c>
      <c r="AA27" s="46">
        <f t="shared" si="8"/>
        <v>0</v>
      </c>
    </row>
    <row r="28" spans="1:28" s="68" customFormat="1" x14ac:dyDescent="0.25">
      <c r="A28" s="34">
        <v>19</v>
      </c>
      <c r="B28" s="60" t="s">
        <v>108</v>
      </c>
      <c r="C28" s="79" t="s">
        <v>58</v>
      </c>
      <c r="D28" s="50" t="s">
        <v>101</v>
      </c>
      <c r="E28" s="62" t="s">
        <v>55</v>
      </c>
      <c r="F28" s="34" t="s">
        <v>109</v>
      </c>
      <c r="G28" s="34" t="s">
        <v>56</v>
      </c>
      <c r="H28" s="64">
        <v>1</v>
      </c>
      <c r="I28" s="64">
        <v>0</v>
      </c>
      <c r="J28" s="64">
        <v>1</v>
      </c>
      <c r="K28" s="64">
        <v>699</v>
      </c>
      <c r="L28" s="64">
        <v>0</v>
      </c>
      <c r="M28" s="64">
        <f t="shared" si="5"/>
        <v>699</v>
      </c>
      <c r="N28" s="64">
        <v>17</v>
      </c>
      <c r="O28" s="64">
        <v>0</v>
      </c>
      <c r="P28" s="64">
        <f t="shared" si="6"/>
        <v>17</v>
      </c>
      <c r="Q28" s="64">
        <v>0</v>
      </c>
      <c r="R28" s="64">
        <v>0</v>
      </c>
      <c r="S28" s="64">
        <f t="shared" si="7"/>
        <v>0</v>
      </c>
      <c r="T28" s="64">
        <v>10</v>
      </c>
      <c r="U28" s="64">
        <v>1</v>
      </c>
      <c r="V28" s="65" t="s">
        <v>110</v>
      </c>
      <c r="W28" s="66">
        <v>826291494</v>
      </c>
      <c r="X28" s="66">
        <v>330458833</v>
      </c>
      <c r="Y28" s="66">
        <v>1093773517</v>
      </c>
      <c r="Z28" s="66">
        <v>131978669</v>
      </c>
      <c r="AA28" s="67">
        <f t="shared" si="8"/>
        <v>1156750327</v>
      </c>
      <c r="AB28" s="69"/>
    </row>
    <row r="29" spans="1:28" s="43" customFormat="1" x14ac:dyDescent="0.25">
      <c r="A29" s="34">
        <v>20</v>
      </c>
      <c r="B29" s="35" t="s">
        <v>111</v>
      </c>
      <c r="C29" s="36" t="s">
        <v>58</v>
      </c>
      <c r="D29" s="50" t="s">
        <v>101</v>
      </c>
      <c r="E29" s="37" t="s">
        <v>55</v>
      </c>
      <c r="F29" s="38" t="s">
        <v>112</v>
      </c>
      <c r="G29" s="59" t="s">
        <v>65</v>
      </c>
      <c r="H29" s="39">
        <v>1</v>
      </c>
      <c r="I29" s="39">
        <v>0</v>
      </c>
      <c r="J29" s="39">
        <v>1</v>
      </c>
      <c r="K29" s="39">
        <v>100</v>
      </c>
      <c r="L29" s="39">
        <v>16</v>
      </c>
      <c r="M29" s="39">
        <f t="shared" si="5"/>
        <v>116</v>
      </c>
      <c r="N29" s="39">
        <v>1</v>
      </c>
      <c r="O29" s="39">
        <v>0</v>
      </c>
      <c r="P29" s="39">
        <f t="shared" si="6"/>
        <v>1</v>
      </c>
      <c r="Q29" s="39">
        <v>0</v>
      </c>
      <c r="R29" s="39">
        <v>0</v>
      </c>
      <c r="S29" s="39">
        <f t="shared" si="7"/>
        <v>0</v>
      </c>
      <c r="T29" s="39">
        <v>6</v>
      </c>
      <c r="U29" s="39">
        <v>1</v>
      </c>
      <c r="V29" s="44" t="s">
        <v>113</v>
      </c>
      <c r="W29" s="40">
        <v>2670631750</v>
      </c>
      <c r="X29" s="40">
        <v>1496692833</v>
      </c>
      <c r="Y29" s="40">
        <v>972282160</v>
      </c>
      <c r="Z29" s="40">
        <v>881285960</v>
      </c>
      <c r="AA29" s="46">
        <f t="shared" si="8"/>
        <v>4167324583</v>
      </c>
      <c r="AB29" s="41"/>
    </row>
    <row r="30" spans="1:28" s="41" customFormat="1" x14ac:dyDescent="0.25">
      <c r="A30" s="34">
        <v>21</v>
      </c>
      <c r="B30" s="35" t="s">
        <v>114</v>
      </c>
      <c r="C30" s="36" t="s">
        <v>58</v>
      </c>
      <c r="D30" s="50" t="s">
        <v>101</v>
      </c>
      <c r="E30" s="37" t="s">
        <v>55</v>
      </c>
      <c r="F30" s="38" t="s">
        <v>115</v>
      </c>
      <c r="G30" s="38" t="s">
        <v>56</v>
      </c>
      <c r="H30" s="39">
        <v>1</v>
      </c>
      <c r="I30" s="39">
        <v>0</v>
      </c>
      <c r="J30" s="39">
        <v>1</v>
      </c>
      <c r="K30" s="39">
        <v>0</v>
      </c>
      <c r="L30" s="39">
        <v>0</v>
      </c>
      <c r="M30" s="39">
        <f t="shared" si="5"/>
        <v>0</v>
      </c>
      <c r="N30" s="39">
        <v>0</v>
      </c>
      <c r="O30" s="39">
        <v>0</v>
      </c>
      <c r="P30" s="39">
        <f t="shared" si="6"/>
        <v>0</v>
      </c>
      <c r="Q30" s="39">
        <v>0</v>
      </c>
      <c r="R30" s="39">
        <v>0</v>
      </c>
      <c r="S30" s="39">
        <f t="shared" si="7"/>
        <v>0</v>
      </c>
      <c r="T30" s="39">
        <v>6</v>
      </c>
      <c r="U30" s="39">
        <v>0</v>
      </c>
      <c r="V30" s="39"/>
      <c r="W30" s="40">
        <v>0</v>
      </c>
      <c r="X30" s="40">
        <v>0</v>
      </c>
      <c r="Y30" s="40">
        <v>0</v>
      </c>
      <c r="Z30" s="40">
        <v>0</v>
      </c>
      <c r="AA30" s="46">
        <f t="shared" si="8"/>
        <v>0</v>
      </c>
    </row>
    <row r="31" spans="1:28" s="41" customFormat="1" x14ac:dyDescent="0.25">
      <c r="A31" s="34">
        <v>22</v>
      </c>
      <c r="B31" s="35" t="s">
        <v>116</v>
      </c>
      <c r="C31" s="36" t="s">
        <v>58</v>
      </c>
      <c r="D31" s="50" t="s">
        <v>101</v>
      </c>
      <c r="E31" s="37" t="s">
        <v>55</v>
      </c>
      <c r="F31" s="38" t="s">
        <v>117</v>
      </c>
      <c r="G31" s="38" t="s">
        <v>56</v>
      </c>
      <c r="H31" s="39">
        <v>1</v>
      </c>
      <c r="I31" s="39">
        <v>0</v>
      </c>
      <c r="J31" s="39">
        <v>1</v>
      </c>
      <c r="K31" s="39">
        <v>0</v>
      </c>
      <c r="L31" s="39">
        <v>0</v>
      </c>
      <c r="M31" s="39">
        <f t="shared" si="5"/>
        <v>0</v>
      </c>
      <c r="N31" s="39">
        <v>0</v>
      </c>
      <c r="O31" s="39">
        <v>0</v>
      </c>
      <c r="P31" s="39">
        <f t="shared" si="6"/>
        <v>0</v>
      </c>
      <c r="Q31" s="39">
        <v>0</v>
      </c>
      <c r="R31" s="39">
        <v>0</v>
      </c>
      <c r="S31" s="39">
        <f t="shared" si="7"/>
        <v>0</v>
      </c>
      <c r="T31" s="39">
        <v>6</v>
      </c>
      <c r="U31" s="39">
        <v>0</v>
      </c>
      <c r="V31" s="39"/>
      <c r="W31" s="40">
        <v>0</v>
      </c>
      <c r="X31" s="40">
        <v>0</v>
      </c>
      <c r="Y31" s="40">
        <v>0</v>
      </c>
      <c r="Z31" s="40">
        <v>0</v>
      </c>
      <c r="AA31" s="46">
        <f t="shared" si="8"/>
        <v>0</v>
      </c>
    </row>
    <row r="32" spans="1:28" s="41" customFormat="1" x14ac:dyDescent="0.25">
      <c r="A32" s="34">
        <v>23</v>
      </c>
      <c r="B32" s="35" t="s">
        <v>118</v>
      </c>
      <c r="C32" s="36" t="s">
        <v>58</v>
      </c>
      <c r="D32" s="50" t="s">
        <v>101</v>
      </c>
      <c r="E32" s="37" t="s">
        <v>55</v>
      </c>
      <c r="F32" s="38" t="s">
        <v>119</v>
      </c>
      <c r="G32" s="38" t="s">
        <v>55</v>
      </c>
      <c r="H32" s="39">
        <v>1</v>
      </c>
      <c r="I32" s="39">
        <v>0</v>
      </c>
      <c r="J32" s="39">
        <v>1</v>
      </c>
      <c r="K32" s="39">
        <v>530</v>
      </c>
      <c r="L32" s="39">
        <v>230</v>
      </c>
      <c r="M32" s="39">
        <f t="shared" si="5"/>
        <v>760</v>
      </c>
      <c r="N32" s="39">
        <v>0</v>
      </c>
      <c r="O32" s="39">
        <v>0</v>
      </c>
      <c r="P32" s="39">
        <f t="shared" si="6"/>
        <v>0</v>
      </c>
      <c r="Q32" s="39">
        <v>0</v>
      </c>
      <c r="R32" s="39">
        <v>0</v>
      </c>
      <c r="S32" s="39">
        <f t="shared" si="7"/>
        <v>0</v>
      </c>
      <c r="T32" s="39">
        <v>6</v>
      </c>
      <c r="U32" s="39">
        <v>0</v>
      </c>
      <c r="V32" s="39"/>
      <c r="W32" s="40">
        <v>102634424</v>
      </c>
      <c r="X32" s="40">
        <v>38495000</v>
      </c>
      <c r="Y32" s="40">
        <v>639905</v>
      </c>
      <c r="Z32" s="40">
        <v>389424</v>
      </c>
      <c r="AA32" s="46">
        <f t="shared" si="8"/>
        <v>141129424</v>
      </c>
    </row>
    <row r="33" spans="1:29" s="41" customFormat="1" x14ac:dyDescent="0.25">
      <c r="A33" s="34">
        <v>24</v>
      </c>
      <c r="B33" s="47" t="s">
        <v>123</v>
      </c>
      <c r="C33" s="36" t="s">
        <v>58</v>
      </c>
      <c r="D33" s="50" t="s">
        <v>122</v>
      </c>
      <c r="E33" s="37" t="s">
        <v>55</v>
      </c>
      <c r="F33" s="48" t="s">
        <v>124</v>
      </c>
      <c r="G33" s="72" t="s">
        <v>65</v>
      </c>
      <c r="H33" s="45">
        <v>1</v>
      </c>
      <c r="I33" s="45">
        <v>0</v>
      </c>
      <c r="J33" s="45">
        <v>1</v>
      </c>
      <c r="K33" s="45">
        <v>0</v>
      </c>
      <c r="L33" s="45">
        <v>0</v>
      </c>
      <c r="M33" s="39">
        <f t="shared" si="5"/>
        <v>0</v>
      </c>
      <c r="N33" s="45">
        <v>0</v>
      </c>
      <c r="O33" s="45">
        <v>0</v>
      </c>
      <c r="P33" s="39">
        <f t="shared" si="6"/>
        <v>0</v>
      </c>
      <c r="Q33" s="45">
        <v>0</v>
      </c>
      <c r="R33" s="45">
        <v>0</v>
      </c>
      <c r="S33" s="39">
        <f t="shared" si="7"/>
        <v>0</v>
      </c>
      <c r="T33" s="45">
        <v>0</v>
      </c>
      <c r="U33" s="45">
        <v>0</v>
      </c>
      <c r="V33" s="45"/>
      <c r="W33" s="46">
        <v>0</v>
      </c>
      <c r="X33" s="46">
        <v>0</v>
      </c>
      <c r="Y33" s="46">
        <v>0</v>
      </c>
      <c r="Z33" s="46">
        <v>0</v>
      </c>
      <c r="AA33" s="46">
        <f t="shared" ref="AA33:AA35" si="9">SUM(W33:X33)</f>
        <v>0</v>
      </c>
    </row>
    <row r="34" spans="1:29" s="41" customFormat="1" x14ac:dyDescent="0.25">
      <c r="A34" s="34">
        <v>25</v>
      </c>
      <c r="B34" s="47" t="s">
        <v>125</v>
      </c>
      <c r="C34" s="36" t="s">
        <v>58</v>
      </c>
      <c r="D34" s="36" t="s">
        <v>121</v>
      </c>
      <c r="E34" s="37" t="s">
        <v>55</v>
      </c>
      <c r="F34" s="48" t="s">
        <v>126</v>
      </c>
      <c r="G34" s="72" t="s">
        <v>65</v>
      </c>
      <c r="H34" s="45">
        <v>1</v>
      </c>
      <c r="I34" s="45">
        <v>0</v>
      </c>
      <c r="J34" s="45">
        <v>1</v>
      </c>
      <c r="K34" s="45">
        <v>0</v>
      </c>
      <c r="L34" s="45">
        <v>0</v>
      </c>
      <c r="M34" s="39">
        <f t="shared" si="5"/>
        <v>0</v>
      </c>
      <c r="N34" s="45">
        <v>0</v>
      </c>
      <c r="O34" s="45">
        <v>0</v>
      </c>
      <c r="P34" s="39">
        <f t="shared" si="6"/>
        <v>0</v>
      </c>
      <c r="Q34" s="45">
        <v>0</v>
      </c>
      <c r="R34" s="45">
        <v>0</v>
      </c>
      <c r="S34" s="39">
        <f t="shared" si="7"/>
        <v>0</v>
      </c>
      <c r="T34" s="45">
        <v>6</v>
      </c>
      <c r="U34" s="45">
        <v>0</v>
      </c>
      <c r="V34" s="45"/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</row>
    <row r="35" spans="1:29" s="41" customFormat="1" x14ac:dyDescent="0.25">
      <c r="A35" s="34">
        <v>26</v>
      </c>
      <c r="B35" s="47" t="s">
        <v>127</v>
      </c>
      <c r="C35" s="36" t="s">
        <v>58</v>
      </c>
      <c r="D35" s="36" t="s">
        <v>121</v>
      </c>
      <c r="E35" s="37" t="s">
        <v>55</v>
      </c>
      <c r="F35" s="48" t="s">
        <v>128</v>
      </c>
      <c r="G35" s="72" t="s">
        <v>65</v>
      </c>
      <c r="H35" s="45">
        <v>1</v>
      </c>
      <c r="I35" s="45">
        <v>0</v>
      </c>
      <c r="J35" s="45">
        <v>1</v>
      </c>
      <c r="K35" s="45">
        <v>0</v>
      </c>
      <c r="L35" s="45">
        <v>0</v>
      </c>
      <c r="M35" s="39">
        <f t="shared" si="5"/>
        <v>0</v>
      </c>
      <c r="N35" s="45">
        <v>0</v>
      </c>
      <c r="O35" s="45">
        <v>0</v>
      </c>
      <c r="P35" s="39">
        <f t="shared" si="6"/>
        <v>0</v>
      </c>
      <c r="Q35" s="45">
        <v>0</v>
      </c>
      <c r="R35" s="45">
        <v>0</v>
      </c>
      <c r="S35" s="39">
        <f t="shared" si="7"/>
        <v>0</v>
      </c>
      <c r="T35" s="45">
        <v>6</v>
      </c>
      <c r="U35" s="45">
        <v>0</v>
      </c>
      <c r="V35" s="45"/>
      <c r="W35" s="46">
        <v>0</v>
      </c>
      <c r="X35" s="46">
        <v>0</v>
      </c>
      <c r="Y35" s="46">
        <v>0</v>
      </c>
      <c r="Z35" s="46">
        <v>0</v>
      </c>
      <c r="AA35" s="46">
        <f t="shared" si="9"/>
        <v>0</v>
      </c>
    </row>
    <row r="36" spans="1:29" s="43" customFormat="1" x14ac:dyDescent="0.25">
      <c r="A36" s="34">
        <v>27</v>
      </c>
      <c r="B36" s="35" t="s">
        <v>129</v>
      </c>
      <c r="C36" s="36" t="s">
        <v>58</v>
      </c>
      <c r="D36" s="50" t="s">
        <v>130</v>
      </c>
      <c r="E36" s="37" t="s">
        <v>55</v>
      </c>
      <c r="F36" s="38" t="s">
        <v>131</v>
      </c>
      <c r="G36" s="59" t="s">
        <v>65</v>
      </c>
      <c r="H36" s="39">
        <v>1</v>
      </c>
      <c r="I36" s="39">
        <v>0</v>
      </c>
      <c r="J36" s="39">
        <v>1</v>
      </c>
      <c r="K36" s="39">
        <v>233</v>
      </c>
      <c r="L36" s="39">
        <v>0</v>
      </c>
      <c r="M36" s="39">
        <f t="shared" si="5"/>
        <v>233</v>
      </c>
      <c r="N36" s="39">
        <v>0</v>
      </c>
      <c r="O36" s="39">
        <v>0</v>
      </c>
      <c r="P36" s="39">
        <f t="shared" si="6"/>
        <v>0</v>
      </c>
      <c r="Q36" s="39">
        <v>0</v>
      </c>
      <c r="R36" s="39">
        <v>0</v>
      </c>
      <c r="S36" s="39">
        <f t="shared" si="7"/>
        <v>0</v>
      </c>
      <c r="T36" s="39">
        <v>8</v>
      </c>
      <c r="U36" s="39">
        <v>1</v>
      </c>
      <c r="V36" s="44" t="s">
        <v>61</v>
      </c>
      <c r="W36" s="40">
        <v>647070175</v>
      </c>
      <c r="X36" s="40">
        <v>231628616</v>
      </c>
      <c r="Y36" s="40">
        <v>229985300</v>
      </c>
      <c r="Z36" s="40">
        <v>116928748</v>
      </c>
      <c r="AA36" s="40">
        <f t="shared" ref="AA36:AA38" si="10">SUM(W36:X36)</f>
        <v>878698791</v>
      </c>
    </row>
    <row r="37" spans="1:29" s="41" customFormat="1" x14ac:dyDescent="0.25">
      <c r="A37" s="34">
        <v>28</v>
      </c>
      <c r="B37" s="35" t="s">
        <v>132</v>
      </c>
      <c r="C37" s="36" t="s">
        <v>58</v>
      </c>
      <c r="D37" s="50" t="s">
        <v>133</v>
      </c>
      <c r="E37" s="37" t="s">
        <v>55</v>
      </c>
      <c r="F37" s="38" t="s">
        <v>134</v>
      </c>
      <c r="G37" s="59" t="s">
        <v>65</v>
      </c>
      <c r="H37" s="39">
        <v>1</v>
      </c>
      <c r="I37" s="39">
        <v>0</v>
      </c>
      <c r="J37" s="39">
        <v>1</v>
      </c>
      <c r="K37" s="39">
        <v>0</v>
      </c>
      <c r="L37" s="39">
        <v>0</v>
      </c>
      <c r="M37" s="39">
        <f t="shared" si="5"/>
        <v>0</v>
      </c>
      <c r="N37" s="39">
        <v>0</v>
      </c>
      <c r="O37" s="39">
        <v>0</v>
      </c>
      <c r="P37" s="39">
        <f t="shared" si="6"/>
        <v>0</v>
      </c>
      <c r="Q37" s="39">
        <v>0</v>
      </c>
      <c r="R37" s="39">
        <v>0</v>
      </c>
      <c r="S37" s="39">
        <f t="shared" si="7"/>
        <v>0</v>
      </c>
      <c r="T37" s="39">
        <v>6</v>
      </c>
      <c r="U37" s="39">
        <v>0</v>
      </c>
      <c r="V37" s="39"/>
      <c r="W37" s="40">
        <v>0</v>
      </c>
      <c r="X37" s="40">
        <v>0</v>
      </c>
      <c r="Y37" s="40">
        <v>0</v>
      </c>
      <c r="Z37" s="40">
        <v>0</v>
      </c>
      <c r="AA37" s="40">
        <f t="shared" si="10"/>
        <v>0</v>
      </c>
    </row>
    <row r="38" spans="1:29" s="41" customFormat="1" ht="13.5" customHeight="1" x14ac:dyDescent="0.25">
      <c r="A38" s="34">
        <v>29</v>
      </c>
      <c r="B38" s="35" t="s">
        <v>135</v>
      </c>
      <c r="C38" s="36" t="s">
        <v>58</v>
      </c>
      <c r="D38" s="50" t="s">
        <v>63</v>
      </c>
      <c r="E38" s="37" t="s">
        <v>55</v>
      </c>
      <c r="F38" s="80" t="s">
        <v>136</v>
      </c>
      <c r="G38" s="59" t="s">
        <v>94</v>
      </c>
      <c r="H38" s="39">
        <v>1</v>
      </c>
      <c r="I38" s="39">
        <v>0</v>
      </c>
      <c r="J38" s="39">
        <v>1</v>
      </c>
      <c r="K38" s="39">
        <v>0</v>
      </c>
      <c r="L38" s="39">
        <v>0</v>
      </c>
      <c r="M38" s="39">
        <f t="shared" ref="M38" si="11">SUM(K38:L38)</f>
        <v>0</v>
      </c>
      <c r="N38" s="39">
        <v>0</v>
      </c>
      <c r="O38" s="39">
        <v>0</v>
      </c>
      <c r="P38" s="39">
        <f t="shared" ref="P38" si="12">SUM(N38:O38)</f>
        <v>0</v>
      </c>
      <c r="Q38" s="39">
        <v>0</v>
      </c>
      <c r="R38" s="39">
        <v>0</v>
      </c>
      <c r="S38" s="39">
        <f t="shared" ref="S38" si="13">SUM(Q38:R38)</f>
        <v>0</v>
      </c>
      <c r="T38" s="39">
        <v>0</v>
      </c>
      <c r="U38" s="39">
        <v>0</v>
      </c>
      <c r="V38" s="39"/>
      <c r="W38" s="40">
        <v>0</v>
      </c>
      <c r="X38" s="40">
        <v>0</v>
      </c>
      <c r="Y38" s="40">
        <v>0</v>
      </c>
      <c r="Z38" s="40">
        <v>0</v>
      </c>
      <c r="AA38" s="40">
        <f t="shared" si="10"/>
        <v>0</v>
      </c>
    </row>
    <row r="39" spans="1:29" x14ac:dyDescent="0.25">
      <c r="A39" s="27"/>
      <c r="B39" s="81" t="s">
        <v>137</v>
      </c>
      <c r="C39" s="81"/>
      <c r="D39" s="81"/>
      <c r="E39" s="81"/>
      <c r="F39" s="82" t="s">
        <v>323</v>
      </c>
      <c r="G39" s="83"/>
      <c r="H39" s="84">
        <f t="shared" ref="H39:U39" si="14">SUM(H10:H38)</f>
        <v>29</v>
      </c>
      <c r="I39" s="84">
        <f t="shared" si="14"/>
        <v>0</v>
      </c>
      <c r="J39" s="84">
        <f t="shared" si="14"/>
        <v>29</v>
      </c>
      <c r="K39" s="84">
        <f t="shared" si="14"/>
        <v>2253</v>
      </c>
      <c r="L39" s="84">
        <f t="shared" si="14"/>
        <v>573</v>
      </c>
      <c r="M39" s="84">
        <f t="shared" si="14"/>
        <v>2826</v>
      </c>
      <c r="N39" s="84">
        <f t="shared" si="14"/>
        <v>25</v>
      </c>
      <c r="O39" s="84">
        <f t="shared" si="14"/>
        <v>5</v>
      </c>
      <c r="P39" s="84">
        <f t="shared" si="14"/>
        <v>30</v>
      </c>
      <c r="Q39" s="84">
        <f t="shared" si="14"/>
        <v>1</v>
      </c>
      <c r="R39" s="84">
        <f t="shared" si="14"/>
        <v>0</v>
      </c>
      <c r="S39" s="84">
        <f t="shared" si="14"/>
        <v>1</v>
      </c>
      <c r="T39" s="84">
        <f t="shared" si="14"/>
        <v>164</v>
      </c>
      <c r="U39" s="84">
        <f t="shared" si="14"/>
        <v>10</v>
      </c>
      <c r="V39" s="84"/>
      <c r="W39" s="84">
        <f>SUM(W10:W38)</f>
        <v>11584503923</v>
      </c>
      <c r="X39" s="84">
        <f>SUM(X10:X38)</f>
        <v>8165188117</v>
      </c>
      <c r="Y39" s="84">
        <f>SUM(Y10:Y38)</f>
        <v>6812597245</v>
      </c>
      <c r="Z39" s="84">
        <f>SUM(Z10:Z38)</f>
        <v>3182627007</v>
      </c>
      <c r="AA39" s="84">
        <f>SUM(AA10:AA38)</f>
        <v>19749692040</v>
      </c>
      <c r="AB39" s="85">
        <f>SUM(W39:X39)</f>
        <v>19749692040</v>
      </c>
    </row>
    <row r="40" spans="1:29" s="90" customFormat="1" x14ac:dyDescent="0.25">
      <c r="A40" s="30" t="s">
        <v>138</v>
      </c>
      <c r="B40" s="86" t="s">
        <v>139</v>
      </c>
      <c r="C40" s="87"/>
      <c r="D40" s="87"/>
      <c r="E40" s="87"/>
      <c r="F40" s="88"/>
      <c r="G40" s="89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7"/>
      <c r="X40" s="87"/>
      <c r="Y40" s="87"/>
      <c r="Z40" s="87"/>
      <c r="AA40" s="87"/>
    </row>
    <row r="41" spans="1:29" s="41" customFormat="1" x14ac:dyDescent="0.25">
      <c r="A41" s="34">
        <v>1</v>
      </c>
      <c r="B41" s="35" t="s">
        <v>142</v>
      </c>
      <c r="C41" s="36" t="s">
        <v>58</v>
      </c>
      <c r="D41" s="70" t="s">
        <v>85</v>
      </c>
      <c r="E41" s="73" t="s">
        <v>140</v>
      </c>
      <c r="F41" s="38" t="s">
        <v>143</v>
      </c>
      <c r="G41" s="59" t="s">
        <v>141</v>
      </c>
      <c r="H41" s="39">
        <v>1</v>
      </c>
      <c r="I41" s="39">
        <v>0</v>
      </c>
      <c r="J41" s="39">
        <v>1</v>
      </c>
      <c r="K41" s="39">
        <v>0</v>
      </c>
      <c r="L41" s="39">
        <v>0</v>
      </c>
      <c r="M41" s="39">
        <f t="shared" ref="M41:M42" si="15">SUM(K41:L41)</f>
        <v>0</v>
      </c>
      <c r="N41" s="39">
        <v>0</v>
      </c>
      <c r="O41" s="39">
        <v>0</v>
      </c>
      <c r="P41" s="39">
        <f t="shared" ref="P41:P42" si="16">SUM(N41:O41)</f>
        <v>0</v>
      </c>
      <c r="Q41" s="39">
        <v>0</v>
      </c>
      <c r="R41" s="39">
        <v>0</v>
      </c>
      <c r="S41" s="39">
        <f t="shared" ref="S41:S42" si="17">SUM(Q41:R41)</f>
        <v>0</v>
      </c>
      <c r="T41" s="39">
        <v>6</v>
      </c>
      <c r="U41" s="39">
        <v>0</v>
      </c>
      <c r="V41" s="39"/>
      <c r="W41" s="40">
        <v>0</v>
      </c>
      <c r="X41" s="40">
        <v>0</v>
      </c>
      <c r="Y41" s="40">
        <v>0</v>
      </c>
      <c r="Z41" s="40">
        <v>0</v>
      </c>
      <c r="AA41" s="40">
        <f t="shared" ref="AA41" si="18">SUM(W41:X41)</f>
        <v>0</v>
      </c>
    </row>
    <row r="42" spans="1:29" s="43" customFormat="1" x14ac:dyDescent="0.25">
      <c r="A42" s="34">
        <v>2</v>
      </c>
      <c r="B42" s="35" t="s">
        <v>144</v>
      </c>
      <c r="C42" s="36" t="s">
        <v>58</v>
      </c>
      <c r="D42" s="50" t="s">
        <v>63</v>
      </c>
      <c r="E42" s="73" t="s">
        <v>140</v>
      </c>
      <c r="F42" s="38" t="s">
        <v>145</v>
      </c>
      <c r="G42" s="38" t="s">
        <v>141</v>
      </c>
      <c r="H42" s="39">
        <v>1</v>
      </c>
      <c r="I42" s="39">
        <v>0</v>
      </c>
      <c r="J42" s="39">
        <v>1</v>
      </c>
      <c r="K42" s="39">
        <v>56</v>
      </c>
      <c r="L42" s="39">
        <v>64</v>
      </c>
      <c r="M42" s="39">
        <f t="shared" si="15"/>
        <v>120</v>
      </c>
      <c r="N42" s="39">
        <v>1</v>
      </c>
      <c r="O42" s="39">
        <v>0</v>
      </c>
      <c r="P42" s="39">
        <f t="shared" si="16"/>
        <v>1</v>
      </c>
      <c r="Q42" s="39">
        <v>0</v>
      </c>
      <c r="R42" s="39">
        <v>0</v>
      </c>
      <c r="S42" s="39">
        <f t="shared" si="17"/>
        <v>0</v>
      </c>
      <c r="T42" s="39">
        <v>6</v>
      </c>
      <c r="U42" s="39">
        <v>1</v>
      </c>
      <c r="V42" s="44" t="s">
        <v>146</v>
      </c>
      <c r="W42" s="40">
        <v>866659827</v>
      </c>
      <c r="X42" s="40">
        <v>1241896370</v>
      </c>
      <c r="Y42" s="40">
        <v>240985150</v>
      </c>
      <c r="Z42" s="40">
        <v>135763150</v>
      </c>
      <c r="AA42" s="40">
        <f t="shared" ref="AA42" si="19">SUM(W42:X42)</f>
        <v>2108556197</v>
      </c>
    </row>
    <row r="43" spans="1:29" x14ac:dyDescent="0.25">
      <c r="A43" s="27"/>
      <c r="B43" s="81" t="s">
        <v>147</v>
      </c>
      <c r="C43" s="81"/>
      <c r="D43" s="81"/>
      <c r="E43" s="81"/>
      <c r="F43" s="82" t="s">
        <v>324</v>
      </c>
      <c r="G43" s="83"/>
      <c r="H43" s="84">
        <f t="shared" ref="H43:U43" si="20">SUM(H41:H42)</f>
        <v>2</v>
      </c>
      <c r="I43" s="84">
        <f t="shared" si="20"/>
        <v>0</v>
      </c>
      <c r="J43" s="84">
        <f t="shared" si="20"/>
        <v>2</v>
      </c>
      <c r="K43" s="84">
        <f t="shared" si="20"/>
        <v>56</v>
      </c>
      <c r="L43" s="84">
        <f t="shared" si="20"/>
        <v>64</v>
      </c>
      <c r="M43" s="84">
        <f t="shared" si="20"/>
        <v>120</v>
      </c>
      <c r="N43" s="84">
        <f t="shared" si="20"/>
        <v>1</v>
      </c>
      <c r="O43" s="84">
        <f t="shared" si="20"/>
        <v>0</v>
      </c>
      <c r="P43" s="84">
        <f t="shared" si="20"/>
        <v>1</v>
      </c>
      <c r="Q43" s="84">
        <f t="shared" si="20"/>
        <v>0</v>
      </c>
      <c r="R43" s="84">
        <f t="shared" si="20"/>
        <v>0</v>
      </c>
      <c r="S43" s="84">
        <f t="shared" si="20"/>
        <v>0</v>
      </c>
      <c r="T43" s="84">
        <f t="shared" si="20"/>
        <v>12</v>
      </c>
      <c r="U43" s="84">
        <f t="shared" si="20"/>
        <v>1</v>
      </c>
      <c r="V43" s="84"/>
      <c r="W43" s="84">
        <f>SUM(W41:W42)</f>
        <v>866659827</v>
      </c>
      <c r="X43" s="84">
        <f>SUM(X41:X42)</f>
        <v>1241896370</v>
      </c>
      <c r="Y43" s="84">
        <f>SUM(Y41:Y42)</f>
        <v>240985150</v>
      </c>
      <c r="Z43" s="84">
        <f>SUM(Z41:Z42)</f>
        <v>135763150</v>
      </c>
      <c r="AA43" s="84">
        <f>SUM(AA41:AA42)</f>
        <v>2108556197</v>
      </c>
      <c r="AB43" s="85">
        <f>SUM(W43:X43)</f>
        <v>2108556197</v>
      </c>
    </row>
    <row r="44" spans="1:29" s="90" customFormat="1" x14ac:dyDescent="0.25">
      <c r="A44" s="30" t="s">
        <v>148</v>
      </c>
      <c r="B44" s="86" t="s">
        <v>149</v>
      </c>
      <c r="C44" s="87"/>
      <c r="D44" s="87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7"/>
      <c r="X44" s="87"/>
      <c r="Y44" s="87"/>
      <c r="Z44" s="87"/>
      <c r="AA44" s="87"/>
      <c r="AC44" s="95"/>
    </row>
    <row r="45" spans="1:29" s="41" customFormat="1" x14ac:dyDescent="0.25">
      <c r="A45" s="34">
        <v>1</v>
      </c>
      <c r="B45" s="35" t="s">
        <v>150</v>
      </c>
      <c r="C45" s="36" t="s">
        <v>58</v>
      </c>
      <c r="D45" s="36" t="s">
        <v>54</v>
      </c>
      <c r="E45" s="73" t="s">
        <v>151</v>
      </c>
      <c r="F45" s="38" t="s">
        <v>152</v>
      </c>
      <c r="G45" s="38" t="s">
        <v>153</v>
      </c>
      <c r="H45" s="39">
        <v>1</v>
      </c>
      <c r="I45" s="39">
        <v>0</v>
      </c>
      <c r="J45" s="39">
        <v>1</v>
      </c>
      <c r="K45" s="39">
        <v>100</v>
      </c>
      <c r="L45" s="39">
        <v>11</v>
      </c>
      <c r="M45" s="39">
        <f t="shared" ref="M45:M48" si="21">SUM(K45:L45)</f>
        <v>111</v>
      </c>
      <c r="N45" s="39">
        <v>1</v>
      </c>
      <c r="O45" s="39">
        <v>0</v>
      </c>
      <c r="P45" s="39">
        <f t="shared" ref="P45:P48" si="22">SUM(N45:O45)</f>
        <v>1</v>
      </c>
      <c r="Q45" s="39">
        <v>0</v>
      </c>
      <c r="R45" s="39">
        <v>0</v>
      </c>
      <c r="S45" s="39">
        <f t="shared" ref="S45:S48" si="23">SUM(Q45:R45)</f>
        <v>0</v>
      </c>
      <c r="T45" s="39">
        <v>6</v>
      </c>
      <c r="U45" s="39">
        <v>0</v>
      </c>
      <c r="V45" s="39"/>
      <c r="W45" s="40">
        <v>510843977</v>
      </c>
      <c r="X45" s="40">
        <v>302858453</v>
      </c>
      <c r="Y45" s="40">
        <v>374222700</v>
      </c>
      <c r="Z45" s="40">
        <v>82776127</v>
      </c>
      <c r="AA45" s="40">
        <f t="shared" ref="AA45" si="24">SUM(W45:X45)</f>
        <v>813702430</v>
      </c>
      <c r="AC45" s="42"/>
    </row>
    <row r="46" spans="1:29" s="41" customFormat="1" x14ac:dyDescent="0.25">
      <c r="A46" s="34">
        <v>2</v>
      </c>
      <c r="B46" s="35" t="s">
        <v>154</v>
      </c>
      <c r="C46" s="38" t="s">
        <v>58</v>
      </c>
      <c r="D46" s="50" t="s">
        <v>101</v>
      </c>
      <c r="E46" s="73" t="s">
        <v>151</v>
      </c>
      <c r="F46" s="38" t="s">
        <v>155</v>
      </c>
      <c r="G46" s="38" t="s">
        <v>153</v>
      </c>
      <c r="H46" s="39">
        <v>1</v>
      </c>
      <c r="I46" s="39">
        <v>0</v>
      </c>
      <c r="J46" s="39">
        <v>1</v>
      </c>
      <c r="K46" s="39">
        <v>0</v>
      </c>
      <c r="L46" s="39">
        <v>0</v>
      </c>
      <c r="M46" s="39">
        <f t="shared" si="21"/>
        <v>0</v>
      </c>
      <c r="N46" s="39">
        <v>0</v>
      </c>
      <c r="O46" s="39">
        <v>0</v>
      </c>
      <c r="P46" s="39">
        <f t="shared" si="22"/>
        <v>0</v>
      </c>
      <c r="Q46" s="39">
        <v>0</v>
      </c>
      <c r="R46" s="39">
        <v>0</v>
      </c>
      <c r="S46" s="39">
        <f t="shared" si="23"/>
        <v>0</v>
      </c>
      <c r="T46" s="39">
        <v>5</v>
      </c>
      <c r="U46" s="39">
        <v>0</v>
      </c>
      <c r="V46" s="39"/>
      <c r="W46" s="40">
        <v>0</v>
      </c>
      <c r="X46" s="40">
        <v>0</v>
      </c>
      <c r="Y46" s="40">
        <v>0</v>
      </c>
      <c r="Z46" s="40">
        <v>0</v>
      </c>
      <c r="AA46" s="96">
        <f>SUM(W46:X46)</f>
        <v>0</v>
      </c>
    </row>
    <row r="47" spans="1:29" s="41" customFormat="1" x14ac:dyDescent="0.25">
      <c r="A47" s="34">
        <v>3</v>
      </c>
      <c r="B47" s="47" t="s">
        <v>156</v>
      </c>
      <c r="C47" s="97" t="s">
        <v>58</v>
      </c>
      <c r="D47" s="70" t="s">
        <v>85</v>
      </c>
      <c r="E47" s="73" t="s">
        <v>151</v>
      </c>
      <c r="F47" s="48" t="s">
        <v>157</v>
      </c>
      <c r="G47" s="48" t="s">
        <v>153</v>
      </c>
      <c r="H47" s="45">
        <v>1</v>
      </c>
      <c r="I47" s="45">
        <v>0</v>
      </c>
      <c r="J47" s="45">
        <v>1</v>
      </c>
      <c r="K47" s="45">
        <v>0</v>
      </c>
      <c r="L47" s="45">
        <v>0</v>
      </c>
      <c r="M47" s="39">
        <f t="shared" si="21"/>
        <v>0</v>
      </c>
      <c r="N47" s="45">
        <v>0</v>
      </c>
      <c r="O47" s="45">
        <v>0</v>
      </c>
      <c r="P47" s="39">
        <f t="shared" si="22"/>
        <v>0</v>
      </c>
      <c r="Q47" s="45">
        <v>0</v>
      </c>
      <c r="R47" s="45">
        <v>0</v>
      </c>
      <c r="S47" s="39">
        <f t="shared" si="23"/>
        <v>0</v>
      </c>
      <c r="T47" s="45">
        <v>6</v>
      </c>
      <c r="U47" s="45">
        <v>0</v>
      </c>
      <c r="V47" s="45"/>
      <c r="W47" s="46">
        <v>0</v>
      </c>
      <c r="X47" s="46">
        <v>0</v>
      </c>
      <c r="Y47" s="46">
        <v>0</v>
      </c>
      <c r="Z47" s="46">
        <v>0</v>
      </c>
      <c r="AA47" s="46">
        <f>SUM(W47:X47)</f>
        <v>0</v>
      </c>
    </row>
    <row r="48" spans="1:29" x14ac:dyDescent="0.25">
      <c r="A48" s="98"/>
      <c r="B48" s="81" t="s">
        <v>158</v>
      </c>
      <c r="C48" s="81"/>
      <c r="D48" s="81"/>
      <c r="E48" s="81"/>
      <c r="F48" s="82" t="s">
        <v>325</v>
      </c>
      <c r="G48" s="99"/>
      <c r="H48" s="84">
        <f>SUM(H45:H47)</f>
        <v>3</v>
      </c>
      <c r="I48" s="84">
        <f>SUM(I45:I47)</f>
        <v>0</v>
      </c>
      <c r="J48" s="84">
        <f>SUM(J45:J47)</f>
        <v>3</v>
      </c>
      <c r="K48" s="84">
        <f>SUM(K45:K47)</f>
        <v>100</v>
      </c>
      <c r="L48" s="84">
        <f>SUM(L46:L47,L45:L45)</f>
        <v>11</v>
      </c>
      <c r="M48" s="84">
        <f t="shared" si="21"/>
        <v>111</v>
      </c>
      <c r="N48" s="84">
        <f>SUM(N46:N47,N45:N45)</f>
        <v>1</v>
      </c>
      <c r="O48" s="84">
        <f>SUM(O46:O47,O45:O45)</f>
        <v>0</v>
      </c>
      <c r="P48" s="84">
        <f t="shared" si="22"/>
        <v>1</v>
      </c>
      <c r="Q48" s="84">
        <f>SUM(Q46:Q47,Q45:Q45)</f>
        <v>0</v>
      </c>
      <c r="R48" s="84">
        <f>SUM(R46:R47,R45:R45)</f>
        <v>0</v>
      </c>
      <c r="S48" s="84">
        <f t="shared" si="23"/>
        <v>0</v>
      </c>
      <c r="T48" s="84">
        <f>SUM(T46:T47,T45:T45)</f>
        <v>17</v>
      </c>
      <c r="U48" s="84">
        <f>SUM(U45:U47)</f>
        <v>0</v>
      </c>
      <c r="V48" s="84"/>
      <c r="W48" s="84">
        <f>SUM(W45:W47)</f>
        <v>510843977</v>
      </c>
      <c r="X48" s="84">
        <f>SUM(X45:X47)</f>
        <v>302858453</v>
      </c>
      <c r="Y48" s="84">
        <f>SUM(Y45:Y47)</f>
        <v>374222700</v>
      </c>
      <c r="Z48" s="84">
        <f>SUM(Z45:Z47)</f>
        <v>82776127</v>
      </c>
      <c r="AA48" s="84">
        <f>SUM(AA45:AA47)</f>
        <v>813702430</v>
      </c>
      <c r="AB48" s="85">
        <f>SUM(W48:X48)</f>
        <v>813702430</v>
      </c>
    </row>
    <row r="49" spans="1:29" s="90" customFormat="1" x14ac:dyDescent="0.25">
      <c r="A49" s="100" t="s">
        <v>159</v>
      </c>
      <c r="B49" s="101" t="s">
        <v>160</v>
      </c>
      <c r="C49" s="101"/>
      <c r="D49" s="101"/>
      <c r="E49" s="101"/>
      <c r="F49" s="102"/>
      <c r="G49" s="103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</row>
    <row r="50" spans="1:29" s="41" customFormat="1" x14ac:dyDescent="0.25">
      <c r="A50" s="52">
        <v>1</v>
      </c>
      <c r="B50" s="53" t="s">
        <v>161</v>
      </c>
      <c r="C50" s="54" t="s">
        <v>58</v>
      </c>
      <c r="D50" s="54" t="s">
        <v>54</v>
      </c>
      <c r="E50" s="105" t="s">
        <v>162</v>
      </c>
      <c r="F50" s="55" t="s">
        <v>163</v>
      </c>
      <c r="G50" s="56" t="s">
        <v>164</v>
      </c>
      <c r="H50" s="57">
        <v>1</v>
      </c>
      <c r="I50" s="57">
        <v>0</v>
      </c>
      <c r="J50" s="57">
        <v>1</v>
      </c>
      <c r="K50" s="57">
        <v>0</v>
      </c>
      <c r="L50" s="57">
        <v>0</v>
      </c>
      <c r="M50" s="39">
        <f t="shared" ref="M50:M52" si="25">SUM(K50:L50)</f>
        <v>0</v>
      </c>
      <c r="N50" s="57">
        <v>0</v>
      </c>
      <c r="O50" s="57">
        <v>0</v>
      </c>
      <c r="P50" s="39">
        <f t="shared" ref="P50:P52" si="26">SUM(N50:O50)</f>
        <v>0</v>
      </c>
      <c r="Q50" s="57">
        <v>0</v>
      </c>
      <c r="R50" s="57">
        <v>0</v>
      </c>
      <c r="S50" s="39">
        <f t="shared" ref="S50:S52" si="27">SUM(Q50:R50)</f>
        <v>0</v>
      </c>
      <c r="T50" s="57">
        <v>6</v>
      </c>
      <c r="U50" s="57">
        <v>0</v>
      </c>
      <c r="V50" s="57"/>
      <c r="W50" s="58">
        <v>0</v>
      </c>
      <c r="X50" s="58">
        <v>0</v>
      </c>
      <c r="Y50" s="58">
        <v>0</v>
      </c>
      <c r="Z50" s="58">
        <v>0</v>
      </c>
      <c r="AA50" s="40">
        <f>SUM(W50:X50)</f>
        <v>0</v>
      </c>
    </row>
    <row r="51" spans="1:29" s="41" customFormat="1" x14ac:dyDescent="0.25">
      <c r="A51" s="52">
        <v>2</v>
      </c>
      <c r="B51" s="35" t="s">
        <v>165</v>
      </c>
      <c r="C51" s="36" t="s">
        <v>58</v>
      </c>
      <c r="D51" s="79" t="s">
        <v>122</v>
      </c>
      <c r="E51" s="105" t="s">
        <v>162</v>
      </c>
      <c r="F51" s="38" t="s">
        <v>166</v>
      </c>
      <c r="G51" s="59" t="s">
        <v>164</v>
      </c>
      <c r="H51" s="39">
        <v>1</v>
      </c>
      <c r="I51" s="39">
        <v>0</v>
      </c>
      <c r="J51" s="39">
        <v>1</v>
      </c>
      <c r="K51" s="39">
        <v>0</v>
      </c>
      <c r="L51" s="39">
        <v>0</v>
      </c>
      <c r="M51" s="39">
        <f t="shared" si="25"/>
        <v>0</v>
      </c>
      <c r="N51" s="39">
        <v>0</v>
      </c>
      <c r="O51" s="39">
        <v>0</v>
      </c>
      <c r="P51" s="39">
        <f t="shared" si="26"/>
        <v>0</v>
      </c>
      <c r="Q51" s="39">
        <v>0</v>
      </c>
      <c r="R51" s="39">
        <v>0</v>
      </c>
      <c r="S51" s="39">
        <f t="shared" si="27"/>
        <v>0</v>
      </c>
      <c r="T51" s="39">
        <v>6</v>
      </c>
      <c r="U51" s="39">
        <v>0</v>
      </c>
      <c r="V51" s="39"/>
      <c r="W51" s="40">
        <v>0</v>
      </c>
      <c r="X51" s="40">
        <v>0</v>
      </c>
      <c r="Y51" s="40">
        <v>0</v>
      </c>
      <c r="Z51" s="40">
        <v>0</v>
      </c>
      <c r="AA51" s="40">
        <f t="shared" ref="AA51" si="28">SUM(W51:X51)</f>
        <v>0</v>
      </c>
    </row>
    <row r="52" spans="1:29" x14ac:dyDescent="0.25">
      <c r="A52" s="107"/>
      <c r="B52" s="81" t="s">
        <v>167</v>
      </c>
      <c r="C52" s="81"/>
      <c r="D52" s="81"/>
      <c r="E52" s="81"/>
      <c r="F52" s="82" t="s">
        <v>326</v>
      </c>
      <c r="G52" s="99"/>
      <c r="H52" s="84">
        <f>SUM(H50:H51)</f>
        <v>2</v>
      </c>
      <c r="I52" s="84">
        <f>SUM(I50:I51)</f>
        <v>0</v>
      </c>
      <c r="J52" s="84">
        <f>SUM(J50:J51)</f>
        <v>2</v>
      </c>
      <c r="K52" s="84">
        <f>SUM(K50:K51)</f>
        <v>0</v>
      </c>
      <c r="L52" s="84">
        <f>SUM(L50:L51)</f>
        <v>0</v>
      </c>
      <c r="M52" s="84">
        <f t="shared" si="25"/>
        <v>0</v>
      </c>
      <c r="N52" s="84">
        <f>SUM(N50:N51)</f>
        <v>0</v>
      </c>
      <c r="O52" s="84">
        <f>SUM(O50:O51)</f>
        <v>0</v>
      </c>
      <c r="P52" s="84">
        <f t="shared" si="26"/>
        <v>0</v>
      </c>
      <c r="Q52" s="84">
        <f>SUM(Q50:Q51)</f>
        <v>0</v>
      </c>
      <c r="R52" s="84">
        <f>SUM(R50:R51)</f>
        <v>0</v>
      </c>
      <c r="S52" s="84">
        <f t="shared" si="27"/>
        <v>0</v>
      </c>
      <c r="T52" s="84">
        <f>SUM(T50:T51)</f>
        <v>12</v>
      </c>
      <c r="U52" s="84">
        <f>SUM(U50:U51)</f>
        <v>0</v>
      </c>
      <c r="V52" s="84"/>
      <c r="W52" s="84">
        <f>SUM(W50:W51)</f>
        <v>0</v>
      </c>
      <c r="X52" s="84">
        <f>SUM(X50:X51)</f>
        <v>0</v>
      </c>
      <c r="Y52" s="84">
        <f>SUM(Y50:Y51)</f>
        <v>0</v>
      </c>
      <c r="Z52" s="84">
        <f>SUM(Z50:Z51)</f>
        <v>0</v>
      </c>
      <c r="AA52" s="108">
        <f>SUM(AA50:AA51)</f>
        <v>0</v>
      </c>
      <c r="AB52" s="109">
        <f>SUM(W52:X52)</f>
        <v>0</v>
      </c>
    </row>
    <row r="53" spans="1:29" s="90" customFormat="1" x14ac:dyDescent="0.25">
      <c r="A53" s="30" t="s">
        <v>168</v>
      </c>
      <c r="B53" s="86" t="s">
        <v>169</v>
      </c>
      <c r="C53" s="86"/>
      <c r="D53" s="86"/>
      <c r="E53" s="86"/>
      <c r="F53" s="110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7"/>
      <c r="X53" s="87"/>
      <c r="Y53" s="87"/>
      <c r="Z53" s="87"/>
      <c r="AA53" s="87"/>
    </row>
    <row r="54" spans="1:29" s="41" customFormat="1" x14ac:dyDescent="0.25">
      <c r="A54" s="34">
        <v>1</v>
      </c>
      <c r="B54" s="35" t="s">
        <v>172</v>
      </c>
      <c r="C54" s="36" t="s">
        <v>58</v>
      </c>
      <c r="D54" s="50" t="s">
        <v>63</v>
      </c>
      <c r="E54" s="73" t="s">
        <v>170</v>
      </c>
      <c r="F54" s="38" t="s">
        <v>173</v>
      </c>
      <c r="G54" s="59" t="s">
        <v>171</v>
      </c>
      <c r="H54" s="39">
        <v>1</v>
      </c>
      <c r="I54" s="39">
        <v>0</v>
      </c>
      <c r="J54" s="39">
        <v>1</v>
      </c>
      <c r="K54" s="39">
        <v>0</v>
      </c>
      <c r="L54" s="39">
        <v>0</v>
      </c>
      <c r="M54" s="39">
        <f t="shared" ref="M54:M55" si="29">SUM(K54:L54)</f>
        <v>0</v>
      </c>
      <c r="N54" s="39">
        <v>0</v>
      </c>
      <c r="O54" s="39">
        <v>0</v>
      </c>
      <c r="P54" s="39">
        <f t="shared" ref="P54:P55" si="30">SUM(N54:O54)</f>
        <v>0</v>
      </c>
      <c r="Q54" s="39">
        <v>0</v>
      </c>
      <c r="R54" s="39">
        <v>0</v>
      </c>
      <c r="S54" s="39">
        <f t="shared" ref="S54:S55" si="31">SUM(Q54:R54)</f>
        <v>0</v>
      </c>
      <c r="T54" s="39">
        <v>6</v>
      </c>
      <c r="U54" s="39">
        <v>0</v>
      </c>
      <c r="V54" s="39"/>
      <c r="W54" s="40">
        <v>0</v>
      </c>
      <c r="X54" s="40">
        <v>0</v>
      </c>
      <c r="Y54" s="40">
        <v>0</v>
      </c>
      <c r="Z54" s="40">
        <v>0</v>
      </c>
      <c r="AA54" s="40">
        <f t="shared" ref="AA54" si="32">SUM(W54:X54)</f>
        <v>0</v>
      </c>
    </row>
    <row r="55" spans="1:29" x14ac:dyDescent="0.25">
      <c r="A55" s="111"/>
      <c r="B55" s="112" t="s">
        <v>174</v>
      </c>
      <c r="C55" s="112"/>
      <c r="D55" s="112"/>
      <c r="E55" s="112"/>
      <c r="F55" s="82" t="s">
        <v>327</v>
      </c>
      <c r="G55" s="112"/>
      <c r="H55" s="113">
        <f>SUM(H54:H54)</f>
        <v>1</v>
      </c>
      <c r="I55" s="113">
        <f>SUM(I54:I54)</f>
        <v>0</v>
      </c>
      <c r="J55" s="113">
        <f>SUM(J54:J54)</f>
        <v>1</v>
      </c>
      <c r="K55" s="113">
        <f>SUM(K54:K54)</f>
        <v>0</v>
      </c>
      <c r="L55" s="113">
        <f>SUM(L54:L54)</f>
        <v>0</v>
      </c>
      <c r="M55" s="113">
        <f t="shared" si="29"/>
        <v>0</v>
      </c>
      <c r="N55" s="113">
        <f>SUM(N54:N54)</f>
        <v>0</v>
      </c>
      <c r="O55" s="113">
        <f>SUM(O54:O54)</f>
        <v>0</v>
      </c>
      <c r="P55" s="113">
        <f t="shared" si="30"/>
        <v>0</v>
      </c>
      <c r="Q55" s="113">
        <f>SUM(Q54:Q54)</f>
        <v>0</v>
      </c>
      <c r="R55" s="113">
        <f>SUM(R54:R54)</f>
        <v>0</v>
      </c>
      <c r="S55" s="113">
        <f t="shared" si="31"/>
        <v>0</v>
      </c>
      <c r="T55" s="113">
        <f>SUM(T54:T54)</f>
        <v>6</v>
      </c>
      <c r="U55" s="113">
        <f>SUM(U54:U54)</f>
        <v>0</v>
      </c>
      <c r="V55" s="113"/>
      <c r="W55" s="113">
        <f>SUM(W54:W54)</f>
        <v>0</v>
      </c>
      <c r="X55" s="113">
        <f>SUM(X54:X54)</f>
        <v>0</v>
      </c>
      <c r="Y55" s="113">
        <f>SUM(Y54:Y54)</f>
        <v>0</v>
      </c>
      <c r="Z55" s="113">
        <f>SUM(Z54:Z54)</f>
        <v>0</v>
      </c>
      <c r="AA55" s="113">
        <f>SUM(AA54:AA54)</f>
        <v>0</v>
      </c>
      <c r="AB55" s="85">
        <f>SUM(W55:X55)</f>
        <v>0</v>
      </c>
    </row>
    <row r="56" spans="1:29" x14ac:dyDescent="0.25">
      <c r="A56" s="219" t="s">
        <v>27</v>
      </c>
      <c r="B56" s="219" t="s">
        <v>28</v>
      </c>
      <c r="C56" s="219" t="s">
        <v>29</v>
      </c>
      <c r="D56" s="219" t="s">
        <v>30</v>
      </c>
      <c r="E56" s="219" t="s">
        <v>28</v>
      </c>
      <c r="F56" s="219" t="s">
        <v>31</v>
      </c>
      <c r="G56" s="219" t="s">
        <v>32</v>
      </c>
      <c r="H56" s="207" t="s">
        <v>33</v>
      </c>
      <c r="I56" s="210" t="s">
        <v>34</v>
      </c>
      <c r="J56" s="207" t="s">
        <v>35</v>
      </c>
      <c r="K56" s="213" t="s">
        <v>36</v>
      </c>
      <c r="L56" s="214"/>
      <c r="M56" s="215"/>
      <c r="N56" s="213" t="s">
        <v>37</v>
      </c>
      <c r="O56" s="214"/>
      <c r="P56" s="215"/>
      <c r="Q56" s="213" t="s">
        <v>38</v>
      </c>
      <c r="R56" s="214"/>
      <c r="S56" s="215"/>
      <c r="T56" s="224" t="s">
        <v>87</v>
      </c>
      <c r="U56" s="219" t="s">
        <v>40</v>
      </c>
      <c r="V56" s="219" t="s">
        <v>41</v>
      </c>
      <c r="W56" s="207" t="s">
        <v>42</v>
      </c>
      <c r="X56" s="207" t="s">
        <v>43</v>
      </c>
      <c r="Y56" s="207" t="s">
        <v>44</v>
      </c>
      <c r="Z56" s="207" t="s">
        <v>45</v>
      </c>
      <c r="AA56" s="207" t="s">
        <v>46</v>
      </c>
      <c r="AB56" s="85"/>
    </row>
    <row r="57" spans="1:29" x14ac:dyDescent="0.25">
      <c r="A57" s="220"/>
      <c r="B57" s="220"/>
      <c r="C57" s="220"/>
      <c r="D57" s="220"/>
      <c r="E57" s="220"/>
      <c r="F57" s="220"/>
      <c r="G57" s="220"/>
      <c r="H57" s="208"/>
      <c r="I57" s="211"/>
      <c r="J57" s="208"/>
      <c r="K57" s="222" t="s">
        <v>47</v>
      </c>
      <c r="L57" s="222" t="s">
        <v>48</v>
      </c>
      <c r="M57" s="216" t="s">
        <v>49</v>
      </c>
      <c r="N57" s="222" t="s">
        <v>47</v>
      </c>
      <c r="O57" s="222" t="s">
        <v>48</v>
      </c>
      <c r="P57" s="216" t="s">
        <v>50</v>
      </c>
      <c r="Q57" s="222" t="s">
        <v>47</v>
      </c>
      <c r="R57" s="222" t="s">
        <v>48</v>
      </c>
      <c r="S57" s="216" t="s">
        <v>51</v>
      </c>
      <c r="T57" s="224"/>
      <c r="U57" s="220"/>
      <c r="V57" s="220"/>
      <c r="W57" s="208"/>
      <c r="X57" s="208"/>
      <c r="Y57" s="208"/>
      <c r="Z57" s="208"/>
      <c r="AA57" s="208"/>
      <c r="AB57" s="85"/>
    </row>
    <row r="58" spans="1:29" x14ac:dyDescent="0.25">
      <c r="A58" s="221"/>
      <c r="B58" s="221"/>
      <c r="C58" s="221"/>
      <c r="D58" s="221"/>
      <c r="E58" s="221"/>
      <c r="F58" s="221"/>
      <c r="G58" s="221"/>
      <c r="H58" s="209"/>
      <c r="I58" s="212"/>
      <c r="J58" s="209"/>
      <c r="K58" s="223"/>
      <c r="L58" s="223"/>
      <c r="M58" s="217"/>
      <c r="N58" s="223"/>
      <c r="O58" s="223"/>
      <c r="P58" s="217"/>
      <c r="Q58" s="223"/>
      <c r="R58" s="223"/>
      <c r="S58" s="217"/>
      <c r="T58" s="224"/>
      <c r="U58" s="221"/>
      <c r="V58" s="221"/>
      <c r="W58" s="209"/>
      <c r="X58" s="209"/>
      <c r="Y58" s="209"/>
      <c r="Z58" s="209"/>
      <c r="AA58" s="209"/>
      <c r="AB58" s="85"/>
    </row>
    <row r="59" spans="1:29" s="90" customFormat="1" x14ac:dyDescent="0.25">
      <c r="A59" s="30" t="s">
        <v>175</v>
      </c>
      <c r="B59" s="31" t="s">
        <v>176</v>
      </c>
      <c r="C59" s="31"/>
      <c r="D59" s="31"/>
      <c r="E59" s="31"/>
      <c r="F59" s="114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9" s="41" customFormat="1" x14ac:dyDescent="0.25">
      <c r="A60" s="34">
        <v>1</v>
      </c>
      <c r="B60" s="35" t="s">
        <v>179</v>
      </c>
      <c r="C60" s="36" t="s">
        <v>58</v>
      </c>
      <c r="D60" s="50" t="s">
        <v>101</v>
      </c>
      <c r="E60" s="73" t="s">
        <v>177</v>
      </c>
      <c r="F60" s="38" t="s">
        <v>180</v>
      </c>
      <c r="G60" s="59" t="s">
        <v>178</v>
      </c>
      <c r="H60" s="39">
        <v>1</v>
      </c>
      <c r="I60" s="39">
        <v>0</v>
      </c>
      <c r="J60" s="39">
        <v>1</v>
      </c>
      <c r="K60" s="39">
        <v>100</v>
      </c>
      <c r="L60" s="39">
        <v>70</v>
      </c>
      <c r="M60" s="39">
        <f t="shared" ref="M60:M62" si="33">SUM(K60:L60)</f>
        <v>170</v>
      </c>
      <c r="N60" s="39">
        <v>0</v>
      </c>
      <c r="O60" s="39">
        <v>0</v>
      </c>
      <c r="P60" s="39">
        <f t="shared" ref="P60:P62" si="34">SUM(N60:O60)</f>
        <v>0</v>
      </c>
      <c r="Q60" s="39">
        <v>0</v>
      </c>
      <c r="R60" s="39">
        <v>0</v>
      </c>
      <c r="S60" s="39">
        <f t="shared" ref="S60:S62" si="35">SUM(Q60:R60)</f>
        <v>0</v>
      </c>
      <c r="T60" s="39">
        <v>6</v>
      </c>
      <c r="U60" s="39">
        <v>1</v>
      </c>
      <c r="V60" s="44" t="s">
        <v>181</v>
      </c>
      <c r="W60" s="40">
        <v>262025800</v>
      </c>
      <c r="X60" s="40">
        <v>0</v>
      </c>
      <c r="Y60" s="40">
        <v>20602500</v>
      </c>
      <c r="Z60" s="40">
        <v>12730500</v>
      </c>
      <c r="AA60" s="40">
        <f>SUM(W60:X60)</f>
        <v>262025800</v>
      </c>
    </row>
    <row r="61" spans="1:29" s="41" customFormat="1" x14ac:dyDescent="0.25">
      <c r="A61" s="34">
        <v>2</v>
      </c>
      <c r="B61" s="35" t="s">
        <v>182</v>
      </c>
      <c r="C61" s="36" t="s">
        <v>58</v>
      </c>
      <c r="D61" s="50" t="s">
        <v>101</v>
      </c>
      <c r="E61" s="73" t="s">
        <v>177</v>
      </c>
      <c r="F61" s="38" t="s">
        <v>183</v>
      </c>
      <c r="G61" s="59" t="s">
        <v>178</v>
      </c>
      <c r="H61" s="39">
        <v>1</v>
      </c>
      <c r="I61" s="39">
        <v>0</v>
      </c>
      <c r="J61" s="39">
        <v>1</v>
      </c>
      <c r="K61" s="39">
        <v>0</v>
      </c>
      <c r="L61" s="39">
        <v>0</v>
      </c>
      <c r="M61" s="39">
        <f t="shared" si="33"/>
        <v>0</v>
      </c>
      <c r="N61" s="39">
        <v>0</v>
      </c>
      <c r="O61" s="39">
        <v>0</v>
      </c>
      <c r="P61" s="39">
        <f t="shared" si="34"/>
        <v>0</v>
      </c>
      <c r="Q61" s="39">
        <v>0</v>
      </c>
      <c r="R61" s="39">
        <v>0</v>
      </c>
      <c r="S61" s="39">
        <f t="shared" si="35"/>
        <v>0</v>
      </c>
      <c r="T61" s="39">
        <v>9</v>
      </c>
      <c r="U61" s="39">
        <v>0</v>
      </c>
      <c r="V61" s="39"/>
      <c r="W61" s="40">
        <v>0</v>
      </c>
      <c r="X61" s="40">
        <v>0</v>
      </c>
      <c r="Y61" s="40">
        <v>0</v>
      </c>
      <c r="Z61" s="40">
        <v>0</v>
      </c>
      <c r="AA61" s="40">
        <f t="shared" ref="AA61:AA62" si="36">SUM(W61:X61)</f>
        <v>0</v>
      </c>
    </row>
    <row r="62" spans="1:29" s="41" customFormat="1" x14ac:dyDescent="0.25">
      <c r="A62" s="34">
        <v>3</v>
      </c>
      <c r="B62" s="35" t="s">
        <v>184</v>
      </c>
      <c r="C62" s="36" t="s">
        <v>58</v>
      </c>
      <c r="D62" s="70" t="s">
        <v>85</v>
      </c>
      <c r="E62" s="73" t="s">
        <v>177</v>
      </c>
      <c r="F62" s="38" t="s">
        <v>185</v>
      </c>
      <c r="G62" s="59" t="s">
        <v>178</v>
      </c>
      <c r="H62" s="39">
        <v>1</v>
      </c>
      <c r="I62" s="39">
        <v>0</v>
      </c>
      <c r="J62" s="39">
        <v>1</v>
      </c>
      <c r="K62" s="39">
        <v>0</v>
      </c>
      <c r="L62" s="39">
        <v>0</v>
      </c>
      <c r="M62" s="39">
        <f t="shared" si="33"/>
        <v>0</v>
      </c>
      <c r="N62" s="39">
        <v>0</v>
      </c>
      <c r="O62" s="39">
        <v>0</v>
      </c>
      <c r="P62" s="39">
        <f t="shared" si="34"/>
        <v>0</v>
      </c>
      <c r="Q62" s="39">
        <v>0</v>
      </c>
      <c r="R62" s="39">
        <v>0</v>
      </c>
      <c r="S62" s="39">
        <f t="shared" si="35"/>
        <v>0</v>
      </c>
      <c r="T62" s="39">
        <v>6</v>
      </c>
      <c r="U62" s="39">
        <v>0</v>
      </c>
      <c r="V62" s="39"/>
      <c r="W62" s="40">
        <v>0</v>
      </c>
      <c r="X62" s="40">
        <v>0</v>
      </c>
      <c r="Y62" s="40">
        <v>0</v>
      </c>
      <c r="Z62" s="40">
        <v>0</v>
      </c>
      <c r="AA62" s="40">
        <f t="shared" si="36"/>
        <v>0</v>
      </c>
    </row>
    <row r="63" spans="1:29" x14ac:dyDescent="0.25">
      <c r="A63" s="34">
        <v>4</v>
      </c>
      <c r="B63" s="170" t="s">
        <v>335</v>
      </c>
      <c r="C63" s="171" t="s">
        <v>58</v>
      </c>
      <c r="D63" s="172" t="s">
        <v>101</v>
      </c>
      <c r="E63" s="173" t="s">
        <v>177</v>
      </c>
      <c r="F63" s="174" t="s">
        <v>336</v>
      </c>
      <c r="G63" s="175" t="s">
        <v>178</v>
      </c>
      <c r="H63" s="39">
        <v>1</v>
      </c>
      <c r="I63" s="39">
        <v>0</v>
      </c>
      <c r="J63" s="39">
        <v>1</v>
      </c>
      <c r="K63" s="39">
        <v>206</v>
      </c>
      <c r="L63" s="39">
        <v>200</v>
      </c>
      <c r="M63" s="39">
        <f t="shared" ref="M63" si="37">SUM(K63:L63)</f>
        <v>406</v>
      </c>
      <c r="N63" s="39">
        <v>1</v>
      </c>
      <c r="O63" s="39">
        <v>0</v>
      </c>
      <c r="P63" s="39">
        <f t="shared" ref="P63" si="38">SUM(N63:O63)</f>
        <v>1</v>
      </c>
      <c r="Q63" s="39">
        <v>0</v>
      </c>
      <c r="R63" s="39">
        <v>0</v>
      </c>
      <c r="S63" s="39">
        <f t="shared" ref="S63" si="39">SUM(Q63:R63)</f>
        <v>0</v>
      </c>
      <c r="T63" s="39">
        <v>8</v>
      </c>
      <c r="U63" s="39"/>
      <c r="V63" s="44"/>
      <c r="W63" s="40">
        <v>529675665</v>
      </c>
      <c r="X63" s="40">
        <v>379480420</v>
      </c>
      <c r="Y63" s="40">
        <v>376382021</v>
      </c>
      <c r="Z63" s="40">
        <v>291987423</v>
      </c>
      <c r="AA63" s="40">
        <f t="shared" ref="AA63" si="40">SUM(W63:X63)</f>
        <v>909156085</v>
      </c>
      <c r="AB63" s="85">
        <f>SUM(W64:X64)</f>
        <v>1171181885</v>
      </c>
      <c r="AC63" s="118"/>
    </row>
    <row r="64" spans="1:29" s="90" customFormat="1" x14ac:dyDescent="0.25">
      <c r="A64" s="107"/>
      <c r="B64" s="81" t="s">
        <v>186</v>
      </c>
      <c r="C64" s="81"/>
      <c r="D64" s="81"/>
      <c r="E64" s="81"/>
      <c r="F64" s="82" t="s">
        <v>337</v>
      </c>
      <c r="G64" s="117"/>
      <c r="H64" s="84">
        <f>SUM(H60:H63)</f>
        <v>4</v>
      </c>
      <c r="I64" s="84">
        <f t="shared" ref="I64:AA64" si="41">SUM(I60:I63)</f>
        <v>0</v>
      </c>
      <c r="J64" s="84">
        <f t="shared" si="41"/>
        <v>4</v>
      </c>
      <c r="K64" s="84">
        <f t="shared" si="41"/>
        <v>306</v>
      </c>
      <c r="L64" s="84">
        <f t="shared" si="41"/>
        <v>270</v>
      </c>
      <c r="M64" s="84">
        <f t="shared" si="41"/>
        <v>576</v>
      </c>
      <c r="N64" s="84">
        <f t="shared" si="41"/>
        <v>1</v>
      </c>
      <c r="O64" s="84">
        <f t="shared" si="41"/>
        <v>0</v>
      </c>
      <c r="P64" s="84">
        <f t="shared" si="41"/>
        <v>1</v>
      </c>
      <c r="Q64" s="84">
        <f t="shared" si="41"/>
        <v>0</v>
      </c>
      <c r="R64" s="84">
        <f t="shared" si="41"/>
        <v>0</v>
      </c>
      <c r="S64" s="84">
        <f t="shared" si="41"/>
        <v>0</v>
      </c>
      <c r="T64" s="84">
        <f t="shared" si="41"/>
        <v>29</v>
      </c>
      <c r="U64" s="84">
        <f t="shared" si="41"/>
        <v>1</v>
      </c>
      <c r="V64" s="84"/>
      <c r="W64" s="84">
        <f t="shared" si="41"/>
        <v>791701465</v>
      </c>
      <c r="X64" s="84">
        <f t="shared" si="41"/>
        <v>379480420</v>
      </c>
      <c r="Y64" s="84">
        <f t="shared" si="41"/>
        <v>396984521</v>
      </c>
      <c r="Z64" s="84">
        <f t="shared" si="41"/>
        <v>304717923</v>
      </c>
      <c r="AA64" s="84">
        <f t="shared" si="41"/>
        <v>1171181885</v>
      </c>
      <c r="AC64" s="120"/>
    </row>
    <row r="65" spans="1:29" s="41" customFormat="1" x14ac:dyDescent="0.25">
      <c r="A65" s="30" t="s">
        <v>187</v>
      </c>
      <c r="B65" s="86" t="s">
        <v>188</v>
      </c>
      <c r="C65" s="86"/>
      <c r="D65" s="86"/>
      <c r="E65" s="86"/>
      <c r="F65" s="119"/>
      <c r="G65" s="89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7"/>
      <c r="X65" s="87"/>
      <c r="Y65" s="87"/>
      <c r="Z65" s="87"/>
      <c r="AA65" s="87"/>
      <c r="AC65" s="121"/>
    </row>
    <row r="66" spans="1:29" s="41" customFormat="1" x14ac:dyDescent="0.25">
      <c r="A66" s="34">
        <v>1</v>
      </c>
      <c r="B66" s="35" t="s">
        <v>191</v>
      </c>
      <c r="C66" s="36" t="s">
        <v>58</v>
      </c>
      <c r="D66" s="36" t="s">
        <v>54</v>
      </c>
      <c r="E66" s="73" t="s">
        <v>189</v>
      </c>
      <c r="F66" s="38" t="s">
        <v>192</v>
      </c>
      <c r="G66" s="59" t="s">
        <v>190</v>
      </c>
      <c r="H66" s="39">
        <v>1</v>
      </c>
      <c r="I66" s="39">
        <v>0</v>
      </c>
      <c r="J66" s="39">
        <v>1</v>
      </c>
      <c r="K66" s="39">
        <v>0</v>
      </c>
      <c r="L66" s="39">
        <v>0</v>
      </c>
      <c r="M66" s="39">
        <f t="shared" ref="M66:M72" si="42">SUM(K66:L66)</f>
        <v>0</v>
      </c>
      <c r="N66" s="39">
        <v>0</v>
      </c>
      <c r="O66" s="39">
        <v>0</v>
      </c>
      <c r="P66" s="39">
        <f t="shared" ref="P66:P72" si="43">SUM(N66:O66)</f>
        <v>0</v>
      </c>
      <c r="Q66" s="39">
        <v>0</v>
      </c>
      <c r="R66" s="39">
        <v>0</v>
      </c>
      <c r="S66" s="39">
        <f t="shared" ref="S66:S72" si="44">SUM(Q66:R66)</f>
        <v>0</v>
      </c>
      <c r="T66" s="39">
        <v>6</v>
      </c>
      <c r="U66" s="39">
        <v>0</v>
      </c>
      <c r="V66" s="39"/>
      <c r="W66" s="40">
        <v>0</v>
      </c>
      <c r="X66" s="40">
        <v>0</v>
      </c>
      <c r="Y66" s="40">
        <v>0</v>
      </c>
      <c r="Z66" s="40">
        <v>0</v>
      </c>
      <c r="AA66" s="40">
        <f t="shared" ref="AA66:AA72" si="45">SUM(W66:X66)</f>
        <v>0</v>
      </c>
    </row>
    <row r="67" spans="1:29" s="41" customFormat="1" x14ac:dyDescent="0.25">
      <c r="A67" s="34">
        <v>2</v>
      </c>
      <c r="B67" s="35" t="s">
        <v>194</v>
      </c>
      <c r="C67" s="36" t="s">
        <v>58</v>
      </c>
      <c r="D67" s="50" t="s">
        <v>101</v>
      </c>
      <c r="E67" s="73" t="s">
        <v>189</v>
      </c>
      <c r="F67" s="38" t="s">
        <v>195</v>
      </c>
      <c r="G67" s="59" t="s">
        <v>190</v>
      </c>
      <c r="H67" s="39">
        <v>1</v>
      </c>
      <c r="I67" s="39">
        <v>0</v>
      </c>
      <c r="J67" s="39">
        <v>1</v>
      </c>
      <c r="K67" s="39">
        <v>0</v>
      </c>
      <c r="L67" s="39">
        <v>0</v>
      </c>
      <c r="M67" s="39">
        <f t="shared" si="42"/>
        <v>0</v>
      </c>
      <c r="N67" s="39">
        <v>0</v>
      </c>
      <c r="O67" s="39">
        <v>0</v>
      </c>
      <c r="P67" s="39">
        <f t="shared" si="43"/>
        <v>0</v>
      </c>
      <c r="Q67" s="39">
        <v>0</v>
      </c>
      <c r="R67" s="39">
        <v>0</v>
      </c>
      <c r="S67" s="39">
        <f t="shared" si="44"/>
        <v>0</v>
      </c>
      <c r="T67" s="39">
        <v>6</v>
      </c>
      <c r="U67" s="39">
        <v>0</v>
      </c>
      <c r="V67" s="39"/>
      <c r="W67" s="40">
        <v>0</v>
      </c>
      <c r="X67" s="40">
        <v>0</v>
      </c>
      <c r="Y67" s="40">
        <v>0</v>
      </c>
      <c r="Z67" s="40">
        <v>0</v>
      </c>
      <c r="AA67" s="40">
        <f t="shared" si="45"/>
        <v>0</v>
      </c>
    </row>
    <row r="68" spans="1:29" s="106" customFormat="1" x14ac:dyDescent="0.25">
      <c r="A68" s="34">
        <v>3</v>
      </c>
      <c r="B68" s="35" t="s">
        <v>196</v>
      </c>
      <c r="C68" s="36" t="s">
        <v>58</v>
      </c>
      <c r="D68" s="50" t="s">
        <v>101</v>
      </c>
      <c r="E68" s="73" t="s">
        <v>189</v>
      </c>
      <c r="F68" s="38" t="s">
        <v>197</v>
      </c>
      <c r="G68" s="59" t="s">
        <v>190</v>
      </c>
      <c r="H68" s="39">
        <v>1</v>
      </c>
      <c r="I68" s="39">
        <v>0</v>
      </c>
      <c r="J68" s="39">
        <v>1</v>
      </c>
      <c r="K68" s="39">
        <v>0</v>
      </c>
      <c r="L68" s="39">
        <v>0</v>
      </c>
      <c r="M68" s="39">
        <f t="shared" si="42"/>
        <v>0</v>
      </c>
      <c r="N68" s="39">
        <v>0</v>
      </c>
      <c r="O68" s="39">
        <v>0</v>
      </c>
      <c r="P68" s="39">
        <f t="shared" si="43"/>
        <v>0</v>
      </c>
      <c r="Q68" s="39">
        <v>0</v>
      </c>
      <c r="R68" s="39">
        <v>0</v>
      </c>
      <c r="S68" s="39">
        <f t="shared" si="44"/>
        <v>0</v>
      </c>
      <c r="T68" s="39">
        <v>6</v>
      </c>
      <c r="U68" s="39">
        <v>0</v>
      </c>
      <c r="V68" s="39"/>
      <c r="W68" s="40">
        <v>0</v>
      </c>
      <c r="X68" s="40">
        <v>0</v>
      </c>
      <c r="Y68" s="40">
        <v>0</v>
      </c>
      <c r="Z68" s="40">
        <v>0</v>
      </c>
      <c r="AA68" s="40">
        <f t="shared" si="45"/>
        <v>0</v>
      </c>
    </row>
    <row r="69" spans="1:29" s="41" customFormat="1" x14ac:dyDescent="0.25">
      <c r="A69" s="34">
        <v>4</v>
      </c>
      <c r="B69" s="35" t="s">
        <v>198</v>
      </c>
      <c r="C69" s="36" t="s">
        <v>58</v>
      </c>
      <c r="D69" s="50" t="s">
        <v>101</v>
      </c>
      <c r="E69" s="73" t="s">
        <v>189</v>
      </c>
      <c r="F69" s="74" t="s">
        <v>199</v>
      </c>
      <c r="G69" s="59" t="s">
        <v>193</v>
      </c>
      <c r="H69" s="39">
        <v>1</v>
      </c>
      <c r="I69" s="39">
        <v>0</v>
      </c>
      <c r="J69" s="39">
        <v>1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6</v>
      </c>
      <c r="U69" s="39">
        <v>0</v>
      </c>
      <c r="V69" s="39"/>
      <c r="W69" s="40">
        <v>0</v>
      </c>
      <c r="X69" s="40">
        <v>0</v>
      </c>
      <c r="Y69" s="40">
        <v>0</v>
      </c>
      <c r="Z69" s="40">
        <v>0</v>
      </c>
      <c r="AA69" s="40">
        <f t="shared" si="45"/>
        <v>0</v>
      </c>
    </row>
    <row r="70" spans="1:29" s="106" customFormat="1" x14ac:dyDescent="0.25">
      <c r="A70" s="34">
        <v>5</v>
      </c>
      <c r="B70" s="53" t="s">
        <v>200</v>
      </c>
      <c r="C70" s="36" t="s">
        <v>58</v>
      </c>
      <c r="D70" s="70" t="s">
        <v>85</v>
      </c>
      <c r="E70" s="73" t="s">
        <v>189</v>
      </c>
      <c r="F70" s="122" t="s">
        <v>201</v>
      </c>
      <c r="G70" s="59" t="s">
        <v>190</v>
      </c>
      <c r="H70" s="57">
        <v>1</v>
      </c>
      <c r="I70" s="57">
        <v>0</v>
      </c>
      <c r="J70" s="57">
        <v>1</v>
      </c>
      <c r="K70" s="57">
        <v>181</v>
      </c>
      <c r="L70" s="57">
        <v>0</v>
      </c>
      <c r="M70" s="39">
        <f t="shared" si="42"/>
        <v>181</v>
      </c>
      <c r="N70" s="57">
        <v>2</v>
      </c>
      <c r="O70" s="57">
        <v>0</v>
      </c>
      <c r="P70" s="39">
        <f t="shared" si="43"/>
        <v>2</v>
      </c>
      <c r="Q70" s="57">
        <v>0</v>
      </c>
      <c r="R70" s="57">
        <v>0</v>
      </c>
      <c r="S70" s="39">
        <f t="shared" si="44"/>
        <v>0</v>
      </c>
      <c r="T70" s="57">
        <v>6</v>
      </c>
      <c r="U70" s="57">
        <v>0</v>
      </c>
      <c r="V70" s="57"/>
      <c r="W70" s="58">
        <v>87939142</v>
      </c>
      <c r="X70" s="58">
        <v>387030161</v>
      </c>
      <c r="Y70" s="58">
        <v>308672970</v>
      </c>
      <c r="Z70" s="58">
        <v>27829124</v>
      </c>
      <c r="AA70" s="40">
        <f t="shared" si="45"/>
        <v>474969303</v>
      </c>
    </row>
    <row r="71" spans="1:29" s="41" customFormat="1" x14ac:dyDescent="0.25">
      <c r="A71" s="34">
        <v>6</v>
      </c>
      <c r="B71" s="53" t="s">
        <v>202</v>
      </c>
      <c r="C71" s="36" t="s">
        <v>58</v>
      </c>
      <c r="D71" s="70" t="s">
        <v>85</v>
      </c>
      <c r="E71" s="73" t="s">
        <v>189</v>
      </c>
      <c r="F71" s="122" t="s">
        <v>203</v>
      </c>
      <c r="G71" s="59" t="s">
        <v>190</v>
      </c>
      <c r="H71" s="57">
        <v>1</v>
      </c>
      <c r="I71" s="57">
        <v>0</v>
      </c>
      <c r="J71" s="57">
        <v>1</v>
      </c>
      <c r="K71" s="57">
        <v>0</v>
      </c>
      <c r="L71" s="57">
        <v>0</v>
      </c>
      <c r="M71" s="39">
        <f t="shared" si="42"/>
        <v>0</v>
      </c>
      <c r="N71" s="57">
        <v>0</v>
      </c>
      <c r="O71" s="57">
        <v>0</v>
      </c>
      <c r="P71" s="39">
        <f t="shared" si="43"/>
        <v>0</v>
      </c>
      <c r="Q71" s="57">
        <v>0</v>
      </c>
      <c r="R71" s="57">
        <v>0</v>
      </c>
      <c r="S71" s="39">
        <f t="shared" si="44"/>
        <v>0</v>
      </c>
      <c r="T71" s="57">
        <v>6</v>
      </c>
      <c r="U71" s="57">
        <v>0</v>
      </c>
      <c r="V71" s="57"/>
      <c r="W71" s="58">
        <v>0</v>
      </c>
      <c r="X71" s="58">
        <v>0</v>
      </c>
      <c r="Y71" s="58">
        <v>0</v>
      </c>
      <c r="Z71" s="58">
        <v>0</v>
      </c>
      <c r="AA71" s="40">
        <f t="shared" si="45"/>
        <v>0</v>
      </c>
    </row>
    <row r="72" spans="1:29" x14ac:dyDescent="0.25">
      <c r="A72" s="34">
        <v>7</v>
      </c>
      <c r="B72" s="35" t="s">
        <v>204</v>
      </c>
      <c r="C72" s="36" t="s">
        <v>58</v>
      </c>
      <c r="D72" s="36" t="s">
        <v>121</v>
      </c>
      <c r="E72" s="73" t="s">
        <v>189</v>
      </c>
      <c r="F72" s="38" t="s">
        <v>205</v>
      </c>
      <c r="G72" s="59" t="s">
        <v>190</v>
      </c>
      <c r="H72" s="39">
        <v>1</v>
      </c>
      <c r="I72" s="39">
        <v>0</v>
      </c>
      <c r="J72" s="39">
        <v>1</v>
      </c>
      <c r="K72" s="39">
        <v>0</v>
      </c>
      <c r="L72" s="39">
        <v>0</v>
      </c>
      <c r="M72" s="39">
        <f t="shared" si="42"/>
        <v>0</v>
      </c>
      <c r="N72" s="39">
        <v>0</v>
      </c>
      <c r="O72" s="39">
        <v>0</v>
      </c>
      <c r="P72" s="39">
        <f t="shared" si="43"/>
        <v>0</v>
      </c>
      <c r="Q72" s="39">
        <v>0</v>
      </c>
      <c r="R72" s="39">
        <v>0</v>
      </c>
      <c r="S72" s="39">
        <f t="shared" si="44"/>
        <v>0</v>
      </c>
      <c r="T72" s="39">
        <v>6</v>
      </c>
      <c r="U72" s="39">
        <v>0</v>
      </c>
      <c r="V72" s="39"/>
      <c r="W72" s="40"/>
      <c r="X72" s="40">
        <v>0</v>
      </c>
      <c r="Y72" s="40">
        <v>0</v>
      </c>
      <c r="Z72" s="40">
        <v>0</v>
      </c>
      <c r="AA72" s="123">
        <f t="shared" si="45"/>
        <v>0</v>
      </c>
      <c r="AB72" s="85">
        <f>SUM(W73:X73)</f>
        <v>474969303</v>
      </c>
    </row>
    <row r="73" spans="1:29" s="90" customFormat="1" x14ac:dyDescent="0.25">
      <c r="A73" s="124"/>
      <c r="B73" s="125" t="s">
        <v>206</v>
      </c>
      <c r="C73" s="125"/>
      <c r="D73" s="125"/>
      <c r="E73" s="125"/>
      <c r="F73" s="82" t="s">
        <v>328</v>
      </c>
      <c r="G73" s="99"/>
      <c r="H73" s="84">
        <f>SUM(H66:H72)</f>
        <v>7</v>
      </c>
      <c r="I73" s="84">
        <f>SUM(I66:I72)</f>
        <v>0</v>
      </c>
      <c r="J73" s="84">
        <f>SUM(J66:J72)</f>
        <v>7</v>
      </c>
      <c r="K73" s="84">
        <f>SUM(K66:K72)</f>
        <v>181</v>
      </c>
      <c r="L73" s="84">
        <f>SUM(L66:L72)</f>
        <v>0</v>
      </c>
      <c r="M73" s="84">
        <f>SUM(K73:L73)</f>
        <v>181</v>
      </c>
      <c r="N73" s="84">
        <f t="shared" ref="N73:U73" si="46">SUM(N66:N72)</f>
        <v>2</v>
      </c>
      <c r="O73" s="84">
        <f t="shared" si="46"/>
        <v>0</v>
      </c>
      <c r="P73" s="84">
        <f t="shared" si="46"/>
        <v>2</v>
      </c>
      <c r="Q73" s="84">
        <f t="shared" si="46"/>
        <v>0</v>
      </c>
      <c r="R73" s="84">
        <f t="shared" si="46"/>
        <v>0</v>
      </c>
      <c r="S73" s="84">
        <f t="shared" si="46"/>
        <v>0</v>
      </c>
      <c r="T73" s="84">
        <f t="shared" si="46"/>
        <v>42</v>
      </c>
      <c r="U73" s="84">
        <f t="shared" si="46"/>
        <v>0</v>
      </c>
      <c r="V73" s="84"/>
      <c r="W73" s="84">
        <f>SUM(W66:W72)</f>
        <v>87939142</v>
      </c>
      <c r="X73" s="84">
        <f>SUM(X66:X72)</f>
        <v>387030161</v>
      </c>
      <c r="Y73" s="84">
        <f>SUM(Y66:Y72)</f>
        <v>308672970</v>
      </c>
      <c r="Z73" s="84">
        <f>SUM(Z66:Z72)</f>
        <v>27829124</v>
      </c>
      <c r="AA73" s="84">
        <f>SUM(AA66:AA72)</f>
        <v>474969303</v>
      </c>
    </row>
    <row r="74" spans="1:29" s="41" customFormat="1" x14ac:dyDescent="0.25">
      <c r="A74" s="30" t="s">
        <v>207</v>
      </c>
      <c r="B74" s="31" t="s">
        <v>208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9" x14ac:dyDescent="0.25">
      <c r="A75" s="38">
        <v>1</v>
      </c>
      <c r="B75" s="35" t="s">
        <v>211</v>
      </c>
      <c r="C75" s="36" t="s">
        <v>58</v>
      </c>
      <c r="D75" s="36" t="s">
        <v>121</v>
      </c>
      <c r="E75" s="73" t="s">
        <v>209</v>
      </c>
      <c r="F75" s="38" t="s">
        <v>212</v>
      </c>
      <c r="G75" s="59" t="s">
        <v>210</v>
      </c>
      <c r="H75" s="39">
        <v>1</v>
      </c>
      <c r="I75" s="39">
        <v>0</v>
      </c>
      <c r="J75" s="39">
        <v>1</v>
      </c>
      <c r="K75" s="39">
        <v>0</v>
      </c>
      <c r="L75" s="39">
        <v>0</v>
      </c>
      <c r="M75" s="126">
        <f t="shared" ref="M75" si="47">SUM(K75:L75)</f>
        <v>0</v>
      </c>
      <c r="N75" s="39">
        <v>0</v>
      </c>
      <c r="O75" s="39">
        <v>0</v>
      </c>
      <c r="P75" s="126">
        <f t="shared" ref="P75" si="48">SUM(N75:O75)</f>
        <v>0</v>
      </c>
      <c r="Q75" s="39">
        <v>0</v>
      </c>
      <c r="R75" s="39">
        <v>0</v>
      </c>
      <c r="S75" s="126">
        <f t="shared" ref="S75" si="49">SUM(Q75:R75)</f>
        <v>0</v>
      </c>
      <c r="T75" s="39">
        <v>5</v>
      </c>
      <c r="U75" s="39">
        <v>0</v>
      </c>
      <c r="V75" s="39"/>
      <c r="W75" s="40">
        <v>0</v>
      </c>
      <c r="X75" s="40">
        <v>0</v>
      </c>
      <c r="Y75" s="40">
        <v>0</v>
      </c>
      <c r="Z75" s="40">
        <v>0</v>
      </c>
      <c r="AA75" s="40">
        <f t="shared" ref="AA75" si="50">SUM(W75:X75)</f>
        <v>0</v>
      </c>
      <c r="AB75" s="85">
        <f>SUM(W76:X76)</f>
        <v>0</v>
      </c>
    </row>
    <row r="76" spans="1:29" s="90" customFormat="1" x14ac:dyDescent="0.25">
      <c r="A76" s="127"/>
      <c r="B76" s="81" t="s">
        <v>213</v>
      </c>
      <c r="C76" s="81"/>
      <c r="D76" s="81"/>
      <c r="E76" s="81"/>
      <c r="F76" s="82" t="s">
        <v>329</v>
      </c>
      <c r="G76" s="83"/>
      <c r="H76" s="84">
        <f>SUM(H75:H75)</f>
        <v>1</v>
      </c>
      <c r="I76" s="84">
        <f>SUM(I75:I75)</f>
        <v>0</v>
      </c>
      <c r="J76" s="84">
        <f>SUM(J75:J75)</f>
        <v>1</v>
      </c>
      <c r="K76" s="84">
        <f>SUM(K75)</f>
        <v>0</v>
      </c>
      <c r="L76" s="84">
        <f t="shared" ref="L76:Z76" si="51">SUM(L75)</f>
        <v>0</v>
      </c>
      <c r="M76" s="84">
        <f t="shared" si="51"/>
        <v>0</v>
      </c>
      <c r="N76" s="84">
        <f t="shared" si="51"/>
        <v>0</v>
      </c>
      <c r="O76" s="84">
        <f t="shared" si="51"/>
        <v>0</v>
      </c>
      <c r="P76" s="84">
        <f t="shared" si="51"/>
        <v>0</v>
      </c>
      <c r="Q76" s="84">
        <f t="shared" si="51"/>
        <v>0</v>
      </c>
      <c r="R76" s="84">
        <f t="shared" si="51"/>
        <v>0</v>
      </c>
      <c r="S76" s="84">
        <f t="shared" si="51"/>
        <v>0</v>
      </c>
      <c r="T76" s="84">
        <f t="shared" si="51"/>
        <v>5</v>
      </c>
      <c r="U76" s="84">
        <f t="shared" si="51"/>
        <v>0</v>
      </c>
      <c r="V76" s="84">
        <f t="shared" si="51"/>
        <v>0</v>
      </c>
      <c r="W76" s="84">
        <f t="shared" si="51"/>
        <v>0</v>
      </c>
      <c r="X76" s="84">
        <f t="shared" si="51"/>
        <v>0</v>
      </c>
      <c r="Y76" s="84">
        <f t="shared" si="51"/>
        <v>0</v>
      </c>
      <c r="Z76" s="84">
        <f t="shared" si="51"/>
        <v>0</v>
      </c>
      <c r="AA76" s="108">
        <f>SUM(AA75:AA75)</f>
        <v>0</v>
      </c>
    </row>
    <row r="77" spans="1:29" s="41" customFormat="1" x14ac:dyDescent="0.25">
      <c r="A77" s="30" t="s">
        <v>214</v>
      </c>
      <c r="B77" s="86" t="s">
        <v>215</v>
      </c>
      <c r="C77" s="86"/>
      <c r="D77" s="86"/>
      <c r="E77" s="86"/>
      <c r="F77" s="110"/>
      <c r="G77" s="12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86"/>
      <c r="X77" s="86"/>
      <c r="Y77" s="86"/>
      <c r="Z77" s="86"/>
      <c r="AA77" s="86"/>
    </row>
    <row r="78" spans="1:29" s="41" customFormat="1" x14ac:dyDescent="0.25">
      <c r="A78" s="34">
        <v>1</v>
      </c>
      <c r="B78" s="116" t="s">
        <v>218</v>
      </c>
      <c r="C78" s="36" t="s">
        <v>58</v>
      </c>
      <c r="D78" s="50" t="s">
        <v>101</v>
      </c>
      <c r="E78" s="73" t="s">
        <v>216</v>
      </c>
      <c r="F78" s="38" t="s">
        <v>219</v>
      </c>
      <c r="G78" s="59" t="s">
        <v>217</v>
      </c>
      <c r="H78" s="39">
        <v>1</v>
      </c>
      <c r="I78" s="39">
        <v>0</v>
      </c>
      <c r="J78" s="39">
        <v>1</v>
      </c>
      <c r="K78" s="39">
        <v>0</v>
      </c>
      <c r="L78" s="39">
        <v>0</v>
      </c>
      <c r="M78" s="39">
        <f t="shared" ref="M78:M84" si="52">SUM(K78:L78)</f>
        <v>0</v>
      </c>
      <c r="N78" s="39">
        <v>0</v>
      </c>
      <c r="O78" s="39">
        <v>0</v>
      </c>
      <c r="P78" s="39">
        <f t="shared" ref="P78:P84" si="53">SUM(N78:O78)</f>
        <v>0</v>
      </c>
      <c r="Q78" s="39">
        <v>0</v>
      </c>
      <c r="R78" s="39">
        <v>0</v>
      </c>
      <c r="S78" s="39">
        <f t="shared" ref="S78:S84" si="54">SUM(Q78:R78)</f>
        <v>0</v>
      </c>
      <c r="T78" s="39">
        <v>3</v>
      </c>
      <c r="U78" s="39">
        <v>0</v>
      </c>
      <c r="V78" s="39"/>
      <c r="W78" s="40">
        <v>0</v>
      </c>
      <c r="X78" s="40">
        <v>0</v>
      </c>
      <c r="Y78" s="40">
        <v>0</v>
      </c>
      <c r="Z78" s="40">
        <v>0</v>
      </c>
      <c r="AA78" s="39">
        <f t="shared" ref="AA78:AA83" si="55">SUM(W78:X78)</f>
        <v>0</v>
      </c>
    </row>
    <row r="79" spans="1:29" s="41" customFormat="1" x14ac:dyDescent="0.25">
      <c r="A79" s="34">
        <v>2</v>
      </c>
      <c r="B79" s="35" t="s">
        <v>220</v>
      </c>
      <c r="C79" s="36" t="s">
        <v>58</v>
      </c>
      <c r="D79" s="70" t="s">
        <v>85</v>
      </c>
      <c r="E79" s="73" t="s">
        <v>216</v>
      </c>
      <c r="F79" s="38" t="s">
        <v>221</v>
      </c>
      <c r="G79" s="59" t="s">
        <v>217</v>
      </c>
      <c r="H79" s="39">
        <v>1</v>
      </c>
      <c r="I79" s="39">
        <v>0</v>
      </c>
      <c r="J79" s="39">
        <v>1</v>
      </c>
      <c r="K79" s="39">
        <v>0</v>
      </c>
      <c r="L79" s="39">
        <v>0</v>
      </c>
      <c r="M79" s="39">
        <f t="shared" si="52"/>
        <v>0</v>
      </c>
      <c r="N79" s="39">
        <v>0</v>
      </c>
      <c r="O79" s="39">
        <v>0</v>
      </c>
      <c r="P79" s="39">
        <f t="shared" si="53"/>
        <v>0</v>
      </c>
      <c r="Q79" s="39">
        <v>0</v>
      </c>
      <c r="R79" s="39">
        <v>0</v>
      </c>
      <c r="S79" s="39">
        <f t="shared" si="54"/>
        <v>0</v>
      </c>
      <c r="T79" s="39">
        <v>3</v>
      </c>
      <c r="U79" s="39">
        <v>0</v>
      </c>
      <c r="V79" s="39"/>
      <c r="W79" s="40">
        <v>0</v>
      </c>
      <c r="X79" s="40">
        <v>0</v>
      </c>
      <c r="Y79" s="40">
        <v>0</v>
      </c>
      <c r="Z79" s="40">
        <v>0</v>
      </c>
      <c r="AA79" s="39">
        <f t="shared" si="55"/>
        <v>0</v>
      </c>
    </row>
    <row r="80" spans="1:29" s="41" customFormat="1" x14ac:dyDescent="0.25">
      <c r="A80" s="34">
        <v>3</v>
      </c>
      <c r="B80" s="35" t="s">
        <v>222</v>
      </c>
      <c r="C80" s="36" t="s">
        <v>58</v>
      </c>
      <c r="D80" s="70" t="s">
        <v>85</v>
      </c>
      <c r="E80" s="73" t="s">
        <v>216</v>
      </c>
      <c r="F80" s="38" t="s">
        <v>223</v>
      </c>
      <c r="G80" s="59" t="s">
        <v>217</v>
      </c>
      <c r="H80" s="39">
        <v>1</v>
      </c>
      <c r="I80" s="39">
        <v>0</v>
      </c>
      <c r="J80" s="39">
        <v>1</v>
      </c>
      <c r="K80" s="39">
        <v>0</v>
      </c>
      <c r="L80" s="39">
        <v>0</v>
      </c>
      <c r="M80" s="39">
        <f t="shared" si="52"/>
        <v>0</v>
      </c>
      <c r="N80" s="39">
        <v>0</v>
      </c>
      <c r="O80" s="39">
        <v>0</v>
      </c>
      <c r="P80" s="39">
        <f t="shared" si="53"/>
        <v>0</v>
      </c>
      <c r="Q80" s="39">
        <v>0</v>
      </c>
      <c r="R80" s="39">
        <v>0</v>
      </c>
      <c r="S80" s="39">
        <f t="shared" si="54"/>
        <v>0</v>
      </c>
      <c r="T80" s="39">
        <v>3</v>
      </c>
      <c r="U80" s="39">
        <v>0</v>
      </c>
      <c r="V80" s="39"/>
      <c r="W80" s="40">
        <v>0</v>
      </c>
      <c r="X80" s="40">
        <v>0</v>
      </c>
      <c r="Y80" s="40">
        <v>0</v>
      </c>
      <c r="Z80" s="40">
        <v>0</v>
      </c>
      <c r="AA80" s="39">
        <f t="shared" si="55"/>
        <v>0</v>
      </c>
    </row>
    <row r="81" spans="1:29" s="41" customFormat="1" x14ac:dyDescent="0.25">
      <c r="A81" s="34">
        <v>4</v>
      </c>
      <c r="B81" s="35" t="s">
        <v>224</v>
      </c>
      <c r="C81" s="36" t="s">
        <v>58</v>
      </c>
      <c r="D81" s="36" t="s">
        <v>121</v>
      </c>
      <c r="E81" s="73" t="s">
        <v>216</v>
      </c>
      <c r="F81" s="38" t="s">
        <v>225</v>
      </c>
      <c r="G81" s="59" t="s">
        <v>217</v>
      </c>
      <c r="H81" s="39">
        <v>1</v>
      </c>
      <c r="I81" s="39">
        <v>0</v>
      </c>
      <c r="J81" s="39">
        <v>1</v>
      </c>
      <c r="K81" s="39">
        <v>0</v>
      </c>
      <c r="L81" s="39">
        <v>0</v>
      </c>
      <c r="M81" s="39">
        <f t="shared" si="52"/>
        <v>0</v>
      </c>
      <c r="N81" s="39">
        <v>0</v>
      </c>
      <c r="O81" s="39">
        <v>0</v>
      </c>
      <c r="P81" s="39">
        <f t="shared" si="53"/>
        <v>0</v>
      </c>
      <c r="Q81" s="39">
        <v>0</v>
      </c>
      <c r="R81" s="39">
        <v>0</v>
      </c>
      <c r="S81" s="39">
        <f t="shared" si="54"/>
        <v>0</v>
      </c>
      <c r="T81" s="39">
        <v>3</v>
      </c>
      <c r="U81" s="39">
        <v>0</v>
      </c>
      <c r="V81" s="39"/>
      <c r="W81" s="40">
        <v>0</v>
      </c>
      <c r="X81" s="40">
        <v>0</v>
      </c>
      <c r="Y81" s="40">
        <v>0</v>
      </c>
      <c r="Z81" s="40">
        <v>0</v>
      </c>
      <c r="AA81" s="39">
        <f t="shared" si="55"/>
        <v>0</v>
      </c>
    </row>
    <row r="82" spans="1:29" s="41" customFormat="1" x14ac:dyDescent="0.25">
      <c r="A82" s="34">
        <v>5</v>
      </c>
      <c r="B82" s="35" t="s">
        <v>226</v>
      </c>
      <c r="C82" s="36" t="s">
        <v>58</v>
      </c>
      <c r="D82" s="36" t="s">
        <v>121</v>
      </c>
      <c r="E82" s="73" t="s">
        <v>216</v>
      </c>
      <c r="F82" s="38" t="s">
        <v>227</v>
      </c>
      <c r="G82" s="59" t="s">
        <v>217</v>
      </c>
      <c r="H82" s="39">
        <v>1</v>
      </c>
      <c r="I82" s="39">
        <v>0</v>
      </c>
      <c r="J82" s="39">
        <v>1</v>
      </c>
      <c r="K82" s="39">
        <v>0</v>
      </c>
      <c r="L82" s="39">
        <v>0</v>
      </c>
      <c r="M82" s="39">
        <f t="shared" si="52"/>
        <v>0</v>
      </c>
      <c r="N82" s="39">
        <v>0</v>
      </c>
      <c r="O82" s="39">
        <v>0</v>
      </c>
      <c r="P82" s="39">
        <f t="shared" si="53"/>
        <v>0</v>
      </c>
      <c r="Q82" s="39">
        <v>0</v>
      </c>
      <c r="R82" s="39">
        <v>0</v>
      </c>
      <c r="S82" s="39">
        <f t="shared" si="54"/>
        <v>0</v>
      </c>
      <c r="T82" s="39">
        <v>3</v>
      </c>
      <c r="U82" s="39">
        <v>0</v>
      </c>
      <c r="V82" s="39"/>
      <c r="W82" s="40">
        <v>0</v>
      </c>
      <c r="X82" s="40">
        <v>0</v>
      </c>
      <c r="Y82" s="40">
        <v>0</v>
      </c>
      <c r="Z82" s="40">
        <v>0</v>
      </c>
      <c r="AA82" s="39">
        <f t="shared" si="55"/>
        <v>0</v>
      </c>
    </row>
    <row r="83" spans="1:29" x14ac:dyDescent="0.25">
      <c r="A83" s="34">
        <v>6</v>
      </c>
      <c r="B83" s="35" t="s">
        <v>228</v>
      </c>
      <c r="C83" s="36" t="s">
        <v>58</v>
      </c>
      <c r="D83" s="36" t="s">
        <v>121</v>
      </c>
      <c r="E83" s="73" t="s">
        <v>216</v>
      </c>
      <c r="F83" s="38" t="s">
        <v>229</v>
      </c>
      <c r="G83" s="59" t="s">
        <v>217</v>
      </c>
      <c r="H83" s="39">
        <v>1</v>
      </c>
      <c r="I83" s="39">
        <v>0</v>
      </c>
      <c r="J83" s="39">
        <v>1</v>
      </c>
      <c r="K83" s="39">
        <v>0</v>
      </c>
      <c r="L83" s="39">
        <v>0</v>
      </c>
      <c r="M83" s="39">
        <f t="shared" si="52"/>
        <v>0</v>
      </c>
      <c r="N83" s="39">
        <v>0</v>
      </c>
      <c r="O83" s="39">
        <v>0</v>
      </c>
      <c r="P83" s="39">
        <f t="shared" si="53"/>
        <v>0</v>
      </c>
      <c r="Q83" s="39">
        <v>0</v>
      </c>
      <c r="R83" s="39">
        <v>0</v>
      </c>
      <c r="S83" s="39">
        <f t="shared" si="54"/>
        <v>0</v>
      </c>
      <c r="T83" s="39">
        <v>3</v>
      </c>
      <c r="U83" s="39">
        <v>0</v>
      </c>
      <c r="V83" s="39"/>
      <c r="W83" s="129">
        <v>0</v>
      </c>
      <c r="X83" s="129">
        <v>0</v>
      </c>
      <c r="Y83" s="129">
        <v>0</v>
      </c>
      <c r="Z83" s="129">
        <v>0</v>
      </c>
      <c r="AA83" s="39">
        <f t="shared" si="55"/>
        <v>0</v>
      </c>
      <c r="AB83" s="85">
        <f>SUM(W84:X84)</f>
        <v>0</v>
      </c>
    </row>
    <row r="84" spans="1:29" s="90" customFormat="1" x14ac:dyDescent="0.25">
      <c r="A84" s="98"/>
      <c r="B84" s="81" t="s">
        <v>230</v>
      </c>
      <c r="C84" s="81"/>
      <c r="D84" s="81"/>
      <c r="E84" s="81"/>
      <c r="F84" s="82" t="s">
        <v>330</v>
      </c>
      <c r="G84" s="83"/>
      <c r="H84" s="84">
        <f>SUM(H78:H83)</f>
        <v>6</v>
      </c>
      <c r="I84" s="84">
        <f>SUM(I78:I83)</f>
        <v>0</v>
      </c>
      <c r="J84" s="84">
        <f>SUM(J78:J83)</f>
        <v>6</v>
      </c>
      <c r="K84" s="84">
        <f>SUM(K78:K83)</f>
        <v>0</v>
      </c>
      <c r="L84" s="84">
        <f>SUM(L78:L83)</f>
        <v>0</v>
      </c>
      <c r="M84" s="84">
        <f t="shared" si="52"/>
        <v>0</v>
      </c>
      <c r="N84" s="84">
        <f>SUM(N78:N83)</f>
        <v>0</v>
      </c>
      <c r="O84" s="84">
        <f>SUM(O78:O83)</f>
        <v>0</v>
      </c>
      <c r="P84" s="84">
        <f t="shared" si="53"/>
        <v>0</v>
      </c>
      <c r="Q84" s="84">
        <f>SUM(Q78:Q83)</f>
        <v>0</v>
      </c>
      <c r="R84" s="84">
        <f>SUM(R78:R83)</f>
        <v>0</v>
      </c>
      <c r="S84" s="84">
        <f t="shared" si="54"/>
        <v>0</v>
      </c>
      <c r="T84" s="84">
        <f>SUM(T78:T83)</f>
        <v>18</v>
      </c>
      <c r="U84" s="84">
        <f>SUM(U78:U83)</f>
        <v>0</v>
      </c>
      <c r="V84" s="84"/>
      <c r="W84" s="108">
        <f>SUM(W78:W83)</f>
        <v>0</v>
      </c>
      <c r="X84" s="108">
        <f>SUM(X78:X83)</f>
        <v>0</v>
      </c>
      <c r="Y84" s="108">
        <f>SUM(Y78:Y83)</f>
        <v>0</v>
      </c>
      <c r="Z84" s="108">
        <f>SUM(Z78:Z83)</f>
        <v>0</v>
      </c>
      <c r="AA84" s="108">
        <f>SUM(AA78:AA83)</f>
        <v>0</v>
      </c>
    </row>
    <row r="85" spans="1:29" s="41" customFormat="1" x14ac:dyDescent="0.25">
      <c r="A85" s="130" t="s">
        <v>231</v>
      </c>
      <c r="B85" s="86" t="s">
        <v>232</v>
      </c>
      <c r="C85" s="86"/>
      <c r="D85" s="86"/>
      <c r="E85" s="86"/>
      <c r="F85" s="110"/>
      <c r="G85" s="89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7"/>
      <c r="X85" s="87"/>
      <c r="Y85" s="87"/>
      <c r="Z85" s="87"/>
      <c r="AA85" s="87"/>
    </row>
    <row r="86" spans="1:29" s="41" customFormat="1" x14ac:dyDescent="0.25">
      <c r="A86" s="34">
        <v>1</v>
      </c>
      <c r="B86" s="35" t="s">
        <v>234</v>
      </c>
      <c r="C86" s="36" t="s">
        <v>58</v>
      </c>
      <c r="D86" s="70" t="s">
        <v>85</v>
      </c>
      <c r="E86" s="73" t="s">
        <v>233</v>
      </c>
      <c r="F86" s="38" t="s">
        <v>235</v>
      </c>
      <c r="G86" s="36" t="s">
        <v>233</v>
      </c>
      <c r="H86" s="39">
        <v>1</v>
      </c>
      <c r="I86" s="39">
        <v>0</v>
      </c>
      <c r="J86" s="39">
        <v>1</v>
      </c>
      <c r="K86" s="39">
        <v>0</v>
      </c>
      <c r="L86" s="39">
        <v>0</v>
      </c>
      <c r="M86" s="39">
        <f t="shared" ref="M86:M90" si="56">+SUM(K86:L86)</f>
        <v>0</v>
      </c>
      <c r="N86" s="39">
        <v>0</v>
      </c>
      <c r="O86" s="39">
        <v>0</v>
      </c>
      <c r="P86" s="39">
        <f t="shared" ref="P86:P90" si="57">+SUM(N86:O86)</f>
        <v>0</v>
      </c>
      <c r="Q86" s="39">
        <v>0</v>
      </c>
      <c r="R86" s="39">
        <v>0</v>
      </c>
      <c r="S86" s="39">
        <f t="shared" ref="S86:S90" si="58">+SUM(Q86:R86)</f>
        <v>0</v>
      </c>
      <c r="T86" s="39">
        <v>3</v>
      </c>
      <c r="U86" s="39">
        <v>0</v>
      </c>
      <c r="V86" s="39"/>
      <c r="W86" s="40">
        <v>0</v>
      </c>
      <c r="X86" s="40">
        <v>0</v>
      </c>
      <c r="Y86" s="40">
        <v>0</v>
      </c>
      <c r="Z86" s="40">
        <v>0</v>
      </c>
      <c r="AA86" s="40">
        <f t="shared" ref="AA86:AA90" si="59">SUM(W86:X86)</f>
        <v>0</v>
      </c>
    </row>
    <row r="87" spans="1:29" s="106" customFormat="1" x14ac:dyDescent="0.25">
      <c r="A87" s="34">
        <v>2</v>
      </c>
      <c r="B87" s="35" t="s">
        <v>236</v>
      </c>
      <c r="C87" s="36" t="s">
        <v>58</v>
      </c>
      <c r="D87" s="50" t="s">
        <v>101</v>
      </c>
      <c r="E87" s="73" t="s">
        <v>233</v>
      </c>
      <c r="F87" s="80" t="s">
        <v>237</v>
      </c>
      <c r="G87" s="36" t="s">
        <v>233</v>
      </c>
      <c r="H87" s="39">
        <v>1</v>
      </c>
      <c r="I87" s="39">
        <v>0</v>
      </c>
      <c r="J87" s="39">
        <v>1</v>
      </c>
      <c r="K87" s="39">
        <v>0</v>
      </c>
      <c r="L87" s="39">
        <v>0</v>
      </c>
      <c r="M87" s="39">
        <f t="shared" si="56"/>
        <v>0</v>
      </c>
      <c r="N87" s="39">
        <v>0</v>
      </c>
      <c r="O87" s="39">
        <v>0</v>
      </c>
      <c r="P87" s="39">
        <f t="shared" si="57"/>
        <v>0</v>
      </c>
      <c r="Q87" s="39">
        <v>0</v>
      </c>
      <c r="R87" s="39">
        <v>0</v>
      </c>
      <c r="S87" s="39">
        <f t="shared" si="58"/>
        <v>0</v>
      </c>
      <c r="T87" s="39">
        <v>0</v>
      </c>
      <c r="U87" s="39">
        <v>0</v>
      </c>
      <c r="V87" s="39"/>
      <c r="W87" s="40">
        <v>0</v>
      </c>
      <c r="X87" s="40">
        <v>0</v>
      </c>
      <c r="Y87" s="40">
        <v>0</v>
      </c>
      <c r="Z87" s="40">
        <v>0</v>
      </c>
      <c r="AA87" s="40">
        <f t="shared" si="59"/>
        <v>0</v>
      </c>
    </row>
    <row r="88" spans="1:29" s="41" customFormat="1" x14ac:dyDescent="0.25">
      <c r="A88" s="34">
        <v>3</v>
      </c>
      <c r="B88" s="35" t="s">
        <v>238</v>
      </c>
      <c r="C88" s="36" t="s">
        <v>58</v>
      </c>
      <c r="D88" s="50" t="s">
        <v>101</v>
      </c>
      <c r="E88" s="73" t="s">
        <v>233</v>
      </c>
      <c r="F88" s="74" t="s">
        <v>239</v>
      </c>
      <c r="G88" s="36" t="s">
        <v>233</v>
      </c>
      <c r="H88" s="39">
        <v>1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f t="shared" si="58"/>
        <v>0</v>
      </c>
      <c r="T88" s="39">
        <v>5</v>
      </c>
      <c r="U88" s="39">
        <v>0</v>
      </c>
      <c r="V88" s="39"/>
      <c r="W88" s="40">
        <v>0</v>
      </c>
      <c r="X88" s="40">
        <v>0</v>
      </c>
      <c r="Y88" s="40">
        <v>0</v>
      </c>
      <c r="Z88" s="40">
        <v>0</v>
      </c>
      <c r="AA88" s="40">
        <f t="shared" si="59"/>
        <v>0</v>
      </c>
    </row>
    <row r="89" spans="1:29" s="41" customFormat="1" x14ac:dyDescent="0.25">
      <c r="A89" s="34">
        <v>4</v>
      </c>
      <c r="B89" s="35" t="s">
        <v>240</v>
      </c>
      <c r="C89" s="36" t="s">
        <v>58</v>
      </c>
      <c r="D89" s="36" t="s">
        <v>121</v>
      </c>
      <c r="E89" s="73" t="s">
        <v>233</v>
      </c>
      <c r="F89" s="38" t="s">
        <v>241</v>
      </c>
      <c r="G89" s="36" t="s">
        <v>233</v>
      </c>
      <c r="H89" s="39">
        <v>1</v>
      </c>
      <c r="I89" s="39">
        <v>0</v>
      </c>
      <c r="J89" s="39">
        <v>1</v>
      </c>
      <c r="K89" s="39">
        <v>0</v>
      </c>
      <c r="L89" s="39">
        <v>0</v>
      </c>
      <c r="M89" s="39">
        <f t="shared" si="56"/>
        <v>0</v>
      </c>
      <c r="N89" s="39">
        <v>0</v>
      </c>
      <c r="O89" s="39">
        <v>0</v>
      </c>
      <c r="P89" s="39">
        <f t="shared" si="57"/>
        <v>0</v>
      </c>
      <c r="Q89" s="39">
        <v>0</v>
      </c>
      <c r="R89" s="39">
        <v>0</v>
      </c>
      <c r="S89" s="39">
        <f t="shared" si="58"/>
        <v>0</v>
      </c>
      <c r="T89" s="39">
        <v>3</v>
      </c>
      <c r="U89" s="39">
        <v>0</v>
      </c>
      <c r="V89" s="39"/>
      <c r="W89" s="40">
        <v>0</v>
      </c>
      <c r="X89" s="40">
        <v>0</v>
      </c>
      <c r="Y89" s="40">
        <v>0</v>
      </c>
      <c r="Z89" s="40">
        <v>0</v>
      </c>
      <c r="AA89" s="40">
        <f t="shared" si="59"/>
        <v>0</v>
      </c>
    </row>
    <row r="90" spans="1:29" x14ac:dyDescent="0.25">
      <c r="A90" s="34">
        <v>5</v>
      </c>
      <c r="B90" s="35" t="s">
        <v>242</v>
      </c>
      <c r="C90" s="36" t="s">
        <v>58</v>
      </c>
      <c r="D90" s="36" t="s">
        <v>121</v>
      </c>
      <c r="E90" s="73" t="s">
        <v>233</v>
      </c>
      <c r="F90" s="38" t="s">
        <v>243</v>
      </c>
      <c r="G90" s="36" t="s">
        <v>233</v>
      </c>
      <c r="H90" s="39">
        <v>1</v>
      </c>
      <c r="I90" s="39">
        <v>0</v>
      </c>
      <c r="J90" s="39">
        <v>1</v>
      </c>
      <c r="K90" s="39">
        <v>20</v>
      </c>
      <c r="L90" s="39">
        <v>5</v>
      </c>
      <c r="M90" s="39">
        <f t="shared" si="56"/>
        <v>25</v>
      </c>
      <c r="N90" s="39">
        <v>0</v>
      </c>
      <c r="O90" s="39">
        <v>0</v>
      </c>
      <c r="P90" s="39">
        <f t="shared" si="57"/>
        <v>0</v>
      </c>
      <c r="Q90" s="39">
        <v>0</v>
      </c>
      <c r="R90" s="39">
        <v>0</v>
      </c>
      <c r="S90" s="39">
        <f t="shared" si="58"/>
        <v>0</v>
      </c>
      <c r="T90" s="39">
        <v>8</v>
      </c>
      <c r="U90" s="39">
        <v>1</v>
      </c>
      <c r="V90" s="44" t="s">
        <v>113</v>
      </c>
      <c r="W90" s="40">
        <v>14126550</v>
      </c>
      <c r="X90" s="40">
        <v>23766850</v>
      </c>
      <c r="Y90" s="40">
        <v>26188550</v>
      </c>
      <c r="Z90" s="40">
        <v>7826550</v>
      </c>
      <c r="AA90" s="40">
        <f t="shared" si="59"/>
        <v>37893400</v>
      </c>
      <c r="AB90" s="85">
        <f>SUM(W91:X91)</f>
        <v>37893400</v>
      </c>
    </row>
    <row r="91" spans="1:29" x14ac:dyDescent="0.25">
      <c r="A91" s="107"/>
      <c r="B91" s="81" t="s">
        <v>244</v>
      </c>
      <c r="C91" s="81"/>
      <c r="D91" s="81"/>
      <c r="E91" s="81"/>
      <c r="F91" s="99" t="s">
        <v>331</v>
      </c>
      <c r="G91" s="83"/>
      <c r="H91" s="84">
        <f>SUM(H86:H90)</f>
        <v>5</v>
      </c>
      <c r="I91" s="84">
        <f>SUM(I86:I90)</f>
        <v>0</v>
      </c>
      <c r="J91" s="84">
        <f>SUM(J86:J90)</f>
        <v>5</v>
      </c>
      <c r="K91" s="84">
        <f>SUM(K86:K90)</f>
        <v>20</v>
      </c>
      <c r="L91" s="84">
        <f>SUM(L86:L90)</f>
        <v>5</v>
      </c>
      <c r="M91" s="84">
        <f>SUM(K91:L91)</f>
        <v>25</v>
      </c>
      <c r="N91" s="84">
        <f>SUM(N86:N90)</f>
        <v>0</v>
      </c>
      <c r="O91" s="84">
        <f>SUM(O86:O90)</f>
        <v>0</v>
      </c>
      <c r="P91" s="84">
        <f>SUM(N91:O91)</f>
        <v>0</v>
      </c>
      <c r="Q91" s="84">
        <f>SUM(Q86:Q90)</f>
        <v>0</v>
      </c>
      <c r="R91" s="84">
        <f>SUM(R86:R90)</f>
        <v>0</v>
      </c>
      <c r="S91" s="84">
        <f>SUM(S86:S90)</f>
        <v>0</v>
      </c>
      <c r="T91" s="84">
        <f>SUM(T86:T90)</f>
        <v>19</v>
      </c>
      <c r="U91" s="84">
        <f>SUM(U86:U90)</f>
        <v>1</v>
      </c>
      <c r="V91" s="84"/>
      <c r="W91" s="108">
        <f>SUM(W86:W90)</f>
        <v>14126550</v>
      </c>
      <c r="X91" s="108">
        <f>SUM(X86:X90)</f>
        <v>23766850</v>
      </c>
      <c r="Y91" s="108">
        <f>SUM(Y86:Y90)</f>
        <v>26188550</v>
      </c>
      <c r="Z91" s="108">
        <f>SUM(Z86:Z90)</f>
        <v>7826550</v>
      </c>
      <c r="AA91" s="108">
        <f>SUM(AA86:AA90)</f>
        <v>37893400</v>
      </c>
      <c r="AB91" s="85"/>
    </row>
    <row r="92" spans="1:29" x14ac:dyDescent="0.25">
      <c r="A92" s="219" t="s">
        <v>27</v>
      </c>
      <c r="B92" s="219" t="s">
        <v>28</v>
      </c>
      <c r="C92" s="219" t="s">
        <v>29</v>
      </c>
      <c r="D92" s="219" t="s">
        <v>30</v>
      </c>
      <c r="E92" s="219" t="s">
        <v>28</v>
      </c>
      <c r="F92" s="219" t="s">
        <v>31</v>
      </c>
      <c r="G92" s="219" t="s">
        <v>32</v>
      </c>
      <c r="H92" s="207" t="s">
        <v>33</v>
      </c>
      <c r="I92" s="210" t="s">
        <v>34</v>
      </c>
      <c r="J92" s="207" t="s">
        <v>35</v>
      </c>
      <c r="K92" s="213" t="s">
        <v>36</v>
      </c>
      <c r="L92" s="214"/>
      <c r="M92" s="215"/>
      <c r="N92" s="213" t="s">
        <v>37</v>
      </c>
      <c r="O92" s="214"/>
      <c r="P92" s="215"/>
      <c r="Q92" s="213" t="s">
        <v>38</v>
      </c>
      <c r="R92" s="214"/>
      <c r="S92" s="215"/>
      <c r="T92" s="224" t="s">
        <v>87</v>
      </c>
      <c r="U92" s="219" t="s">
        <v>40</v>
      </c>
      <c r="V92" s="219" t="s">
        <v>41</v>
      </c>
      <c r="W92" s="207" t="s">
        <v>42</v>
      </c>
      <c r="X92" s="207" t="s">
        <v>43</v>
      </c>
      <c r="Y92" s="207" t="s">
        <v>44</v>
      </c>
      <c r="Z92" s="207" t="s">
        <v>45</v>
      </c>
      <c r="AA92" s="207" t="s">
        <v>46</v>
      </c>
      <c r="AB92" s="85"/>
    </row>
    <row r="93" spans="1:29" x14ac:dyDescent="0.25">
      <c r="A93" s="220"/>
      <c r="B93" s="220"/>
      <c r="C93" s="220"/>
      <c r="D93" s="220"/>
      <c r="E93" s="220"/>
      <c r="F93" s="220"/>
      <c r="G93" s="220"/>
      <c r="H93" s="208"/>
      <c r="I93" s="211"/>
      <c r="J93" s="208"/>
      <c r="K93" s="222" t="s">
        <v>47</v>
      </c>
      <c r="L93" s="222" t="s">
        <v>48</v>
      </c>
      <c r="M93" s="216" t="s">
        <v>49</v>
      </c>
      <c r="N93" s="222" t="s">
        <v>47</v>
      </c>
      <c r="O93" s="222" t="s">
        <v>48</v>
      </c>
      <c r="P93" s="216" t="s">
        <v>50</v>
      </c>
      <c r="Q93" s="222" t="s">
        <v>47</v>
      </c>
      <c r="R93" s="222" t="s">
        <v>48</v>
      </c>
      <c r="S93" s="216" t="s">
        <v>51</v>
      </c>
      <c r="T93" s="224"/>
      <c r="U93" s="220"/>
      <c r="V93" s="220"/>
      <c r="W93" s="208"/>
      <c r="X93" s="208"/>
      <c r="Y93" s="208"/>
      <c r="Z93" s="208"/>
      <c r="AA93" s="208"/>
      <c r="AB93" s="85"/>
    </row>
    <row r="94" spans="1:29" s="90" customFormat="1" x14ac:dyDescent="0.25">
      <c r="A94" s="221"/>
      <c r="B94" s="221"/>
      <c r="C94" s="221"/>
      <c r="D94" s="221"/>
      <c r="E94" s="221"/>
      <c r="F94" s="221"/>
      <c r="G94" s="221"/>
      <c r="H94" s="209"/>
      <c r="I94" s="212"/>
      <c r="J94" s="209"/>
      <c r="K94" s="223"/>
      <c r="L94" s="223"/>
      <c r="M94" s="217"/>
      <c r="N94" s="223"/>
      <c r="O94" s="223"/>
      <c r="P94" s="217"/>
      <c r="Q94" s="223"/>
      <c r="R94" s="223"/>
      <c r="S94" s="217"/>
      <c r="T94" s="224"/>
      <c r="U94" s="221"/>
      <c r="V94" s="221"/>
      <c r="W94" s="209"/>
      <c r="X94" s="209"/>
      <c r="Y94" s="209"/>
      <c r="Z94" s="209"/>
      <c r="AA94" s="209"/>
      <c r="AC94" s="95"/>
    </row>
    <row r="95" spans="1:29" s="41" customFormat="1" x14ac:dyDescent="0.25">
      <c r="A95" s="30" t="s">
        <v>245</v>
      </c>
      <c r="B95" s="86" t="s">
        <v>246</v>
      </c>
      <c r="C95" s="86"/>
      <c r="D95" s="86"/>
      <c r="E95" s="86"/>
      <c r="F95" s="119"/>
      <c r="G95" s="89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7"/>
      <c r="X95" s="87"/>
      <c r="Y95" s="87"/>
      <c r="Z95" s="87"/>
      <c r="AA95" s="87"/>
    </row>
    <row r="96" spans="1:29" s="41" customFormat="1" x14ac:dyDescent="0.25">
      <c r="A96" s="34">
        <v>1</v>
      </c>
      <c r="B96" s="35" t="s">
        <v>248</v>
      </c>
      <c r="C96" s="36" t="s">
        <v>58</v>
      </c>
      <c r="D96" s="36" t="s">
        <v>54</v>
      </c>
      <c r="E96" s="73" t="s">
        <v>247</v>
      </c>
      <c r="F96" s="38" t="s">
        <v>249</v>
      </c>
      <c r="G96" s="38" t="s">
        <v>247</v>
      </c>
      <c r="H96" s="39">
        <v>1</v>
      </c>
      <c r="I96" s="39">
        <v>0</v>
      </c>
      <c r="J96" s="39">
        <v>1</v>
      </c>
      <c r="K96" s="39">
        <v>100</v>
      </c>
      <c r="L96" s="39">
        <v>56</v>
      </c>
      <c r="M96" s="39">
        <f t="shared" ref="M96:M105" si="60">SUM(K96:L96)</f>
        <v>156</v>
      </c>
      <c r="N96" s="39">
        <v>3</v>
      </c>
      <c r="O96" s="39">
        <v>1</v>
      </c>
      <c r="P96" s="39">
        <f t="shared" ref="P96:P105" si="61">SUM(N96:O96)</f>
        <v>4</v>
      </c>
      <c r="Q96" s="39">
        <v>0</v>
      </c>
      <c r="R96" s="39">
        <v>0</v>
      </c>
      <c r="S96" s="39">
        <f t="shared" ref="S96:S105" si="62">SUM(Q96:R96)</f>
        <v>0</v>
      </c>
      <c r="T96" s="39">
        <v>6</v>
      </c>
      <c r="U96" s="39">
        <v>0</v>
      </c>
      <c r="V96" s="39"/>
      <c r="W96" s="40">
        <v>15381176</v>
      </c>
      <c r="X96" s="40">
        <v>42465000</v>
      </c>
      <c r="Y96" s="40">
        <v>40660000</v>
      </c>
      <c r="Z96" s="40">
        <v>15381176</v>
      </c>
      <c r="AA96" s="40">
        <f t="shared" ref="AA96:AA105" si="63">SUM(W96:X96)</f>
        <v>57846176</v>
      </c>
    </row>
    <row r="97" spans="1:28" s="41" customFormat="1" x14ac:dyDescent="0.25">
      <c r="A97" s="34">
        <v>2</v>
      </c>
      <c r="B97" s="35" t="s">
        <v>250</v>
      </c>
      <c r="C97" s="36" t="s">
        <v>58</v>
      </c>
      <c r="D97" s="70" t="s">
        <v>85</v>
      </c>
      <c r="E97" s="73" t="s">
        <v>247</v>
      </c>
      <c r="F97" s="38" t="s">
        <v>251</v>
      </c>
      <c r="G97" s="38" t="s">
        <v>247</v>
      </c>
      <c r="H97" s="39">
        <v>1</v>
      </c>
      <c r="I97" s="39">
        <v>0</v>
      </c>
      <c r="J97" s="39">
        <v>1</v>
      </c>
      <c r="K97" s="39">
        <v>0</v>
      </c>
      <c r="L97" s="39">
        <v>0</v>
      </c>
      <c r="M97" s="39">
        <f t="shared" si="60"/>
        <v>0</v>
      </c>
      <c r="N97" s="39">
        <v>0</v>
      </c>
      <c r="O97" s="39">
        <v>0</v>
      </c>
      <c r="P97" s="39">
        <f t="shared" si="61"/>
        <v>0</v>
      </c>
      <c r="Q97" s="39">
        <v>0</v>
      </c>
      <c r="R97" s="39">
        <v>0</v>
      </c>
      <c r="S97" s="39">
        <f t="shared" si="62"/>
        <v>0</v>
      </c>
      <c r="T97" s="39">
        <v>6</v>
      </c>
      <c r="U97" s="39">
        <v>0</v>
      </c>
      <c r="V97" s="39"/>
      <c r="W97" s="40">
        <v>0</v>
      </c>
      <c r="X97" s="40">
        <v>0</v>
      </c>
      <c r="Y97" s="40">
        <v>0</v>
      </c>
      <c r="Z97" s="40">
        <v>0</v>
      </c>
      <c r="AA97" s="40">
        <f t="shared" si="63"/>
        <v>0</v>
      </c>
    </row>
    <row r="98" spans="1:28" s="41" customFormat="1" x14ac:dyDescent="0.25">
      <c r="A98" s="34">
        <v>3</v>
      </c>
      <c r="B98" s="35" t="s">
        <v>252</v>
      </c>
      <c r="C98" s="36" t="s">
        <v>58</v>
      </c>
      <c r="D98" s="70" t="s">
        <v>85</v>
      </c>
      <c r="E98" s="73" t="s">
        <v>247</v>
      </c>
      <c r="F98" s="80" t="s">
        <v>253</v>
      </c>
      <c r="G98" s="38" t="s">
        <v>247</v>
      </c>
      <c r="H98" s="39">
        <v>1</v>
      </c>
      <c r="I98" s="39">
        <v>0</v>
      </c>
      <c r="J98" s="39">
        <v>1</v>
      </c>
      <c r="K98" s="39">
        <v>0</v>
      </c>
      <c r="L98" s="39">
        <v>0</v>
      </c>
      <c r="M98" s="39">
        <f t="shared" si="60"/>
        <v>0</v>
      </c>
      <c r="N98" s="39">
        <v>0</v>
      </c>
      <c r="O98" s="39">
        <v>0</v>
      </c>
      <c r="P98" s="39">
        <f t="shared" si="61"/>
        <v>0</v>
      </c>
      <c r="Q98" s="39">
        <v>0</v>
      </c>
      <c r="R98" s="39">
        <v>0</v>
      </c>
      <c r="S98" s="39">
        <f t="shared" si="62"/>
        <v>0</v>
      </c>
      <c r="T98" s="39">
        <v>6</v>
      </c>
      <c r="U98" s="39">
        <v>0</v>
      </c>
      <c r="V98" s="39"/>
      <c r="W98" s="40">
        <v>0</v>
      </c>
      <c r="X98" s="40">
        <v>0</v>
      </c>
      <c r="Y98" s="40">
        <v>0</v>
      </c>
      <c r="Z98" s="40">
        <v>0</v>
      </c>
      <c r="AA98" s="40">
        <f t="shared" si="63"/>
        <v>0</v>
      </c>
    </row>
    <row r="99" spans="1:28" s="41" customFormat="1" x14ac:dyDescent="0.25">
      <c r="A99" s="34">
        <v>4</v>
      </c>
      <c r="B99" s="35" t="s">
        <v>254</v>
      </c>
      <c r="C99" s="36" t="s">
        <v>58</v>
      </c>
      <c r="D99" s="70" t="s">
        <v>85</v>
      </c>
      <c r="E99" s="73" t="s">
        <v>247</v>
      </c>
      <c r="F99" s="38" t="s">
        <v>255</v>
      </c>
      <c r="G99" s="38" t="s">
        <v>247</v>
      </c>
      <c r="H99" s="39">
        <v>1</v>
      </c>
      <c r="I99" s="39">
        <v>0</v>
      </c>
      <c r="J99" s="39">
        <v>1</v>
      </c>
      <c r="K99" s="39">
        <v>0</v>
      </c>
      <c r="L99" s="39">
        <v>0</v>
      </c>
      <c r="M99" s="39">
        <f t="shared" si="60"/>
        <v>0</v>
      </c>
      <c r="N99" s="39">
        <v>0</v>
      </c>
      <c r="O99" s="39">
        <v>0</v>
      </c>
      <c r="P99" s="39">
        <f t="shared" si="61"/>
        <v>0</v>
      </c>
      <c r="Q99" s="39">
        <v>0</v>
      </c>
      <c r="R99" s="39">
        <v>0</v>
      </c>
      <c r="S99" s="39">
        <f t="shared" si="62"/>
        <v>0</v>
      </c>
      <c r="T99" s="39">
        <v>6</v>
      </c>
      <c r="U99" s="39">
        <v>0</v>
      </c>
      <c r="V99" s="39"/>
      <c r="W99" s="40">
        <v>0</v>
      </c>
      <c r="X99" s="40">
        <v>0</v>
      </c>
      <c r="Y99" s="40">
        <v>0</v>
      </c>
      <c r="Z99" s="40">
        <v>0</v>
      </c>
      <c r="AA99" s="40">
        <f t="shared" si="63"/>
        <v>0</v>
      </c>
    </row>
    <row r="100" spans="1:28" s="41" customFormat="1" x14ac:dyDescent="0.25">
      <c r="A100" s="34">
        <v>5</v>
      </c>
      <c r="B100" s="35" t="s">
        <v>256</v>
      </c>
      <c r="C100" s="36" t="s">
        <v>58</v>
      </c>
      <c r="D100" s="70" t="s">
        <v>85</v>
      </c>
      <c r="E100" s="73" t="s">
        <v>247</v>
      </c>
      <c r="F100" s="38" t="s">
        <v>257</v>
      </c>
      <c r="G100" s="38" t="s">
        <v>247</v>
      </c>
      <c r="H100" s="39">
        <v>1</v>
      </c>
      <c r="I100" s="39">
        <v>0</v>
      </c>
      <c r="J100" s="39">
        <v>1</v>
      </c>
      <c r="K100" s="39">
        <v>200</v>
      </c>
      <c r="L100" s="39">
        <v>19</v>
      </c>
      <c r="M100" s="39">
        <f t="shared" si="60"/>
        <v>219</v>
      </c>
      <c r="N100" s="39">
        <v>0</v>
      </c>
      <c r="O100" s="39">
        <v>0</v>
      </c>
      <c r="P100" s="39">
        <f t="shared" si="61"/>
        <v>0</v>
      </c>
      <c r="Q100" s="39">
        <v>0</v>
      </c>
      <c r="R100" s="39">
        <v>0</v>
      </c>
      <c r="S100" s="39">
        <f t="shared" si="62"/>
        <v>0</v>
      </c>
      <c r="T100" s="39">
        <v>6</v>
      </c>
      <c r="U100" s="39">
        <v>0</v>
      </c>
      <c r="V100" s="39"/>
      <c r="W100" s="39">
        <v>0</v>
      </c>
      <c r="X100" s="39">
        <v>0</v>
      </c>
      <c r="Y100" s="39">
        <v>0</v>
      </c>
      <c r="Z100" s="39">
        <v>0</v>
      </c>
      <c r="AA100" s="40">
        <f t="shared" si="63"/>
        <v>0</v>
      </c>
    </row>
    <row r="101" spans="1:28" s="41" customFormat="1" x14ac:dyDescent="0.25">
      <c r="A101" s="34">
        <v>6</v>
      </c>
      <c r="B101" s="35" t="s">
        <v>258</v>
      </c>
      <c r="C101" s="36" t="s">
        <v>58</v>
      </c>
      <c r="D101" s="50" t="s">
        <v>101</v>
      </c>
      <c r="E101" s="73" t="s">
        <v>247</v>
      </c>
      <c r="F101" s="38" t="s">
        <v>259</v>
      </c>
      <c r="G101" s="38" t="s">
        <v>247</v>
      </c>
      <c r="H101" s="39">
        <v>1</v>
      </c>
      <c r="I101" s="39">
        <v>0</v>
      </c>
      <c r="J101" s="39">
        <v>1</v>
      </c>
      <c r="K101" s="39">
        <v>0</v>
      </c>
      <c r="L101" s="39">
        <v>0</v>
      </c>
      <c r="M101" s="39">
        <f t="shared" si="60"/>
        <v>0</v>
      </c>
      <c r="N101" s="39">
        <v>0</v>
      </c>
      <c r="O101" s="39">
        <v>0</v>
      </c>
      <c r="P101" s="39">
        <f t="shared" si="61"/>
        <v>0</v>
      </c>
      <c r="Q101" s="39">
        <v>0</v>
      </c>
      <c r="R101" s="39">
        <v>0</v>
      </c>
      <c r="S101" s="39">
        <f t="shared" si="62"/>
        <v>0</v>
      </c>
      <c r="T101" s="39">
        <v>5</v>
      </c>
      <c r="U101" s="39">
        <v>0</v>
      </c>
      <c r="V101" s="39"/>
      <c r="W101" s="40">
        <v>0</v>
      </c>
      <c r="X101" s="40">
        <v>0</v>
      </c>
      <c r="Y101" s="40">
        <v>0</v>
      </c>
      <c r="Z101" s="40">
        <v>0</v>
      </c>
      <c r="AA101" s="40">
        <f t="shared" si="63"/>
        <v>0</v>
      </c>
    </row>
    <row r="102" spans="1:28" s="41" customFormat="1" x14ac:dyDescent="0.25">
      <c r="A102" s="34">
        <v>7</v>
      </c>
      <c r="B102" s="35" t="s">
        <v>260</v>
      </c>
      <c r="C102" s="36" t="s">
        <v>58</v>
      </c>
      <c r="D102" s="36" t="s">
        <v>121</v>
      </c>
      <c r="E102" s="73" t="s">
        <v>247</v>
      </c>
      <c r="F102" s="38" t="s">
        <v>261</v>
      </c>
      <c r="G102" s="38" t="s">
        <v>247</v>
      </c>
      <c r="H102" s="39">
        <v>1</v>
      </c>
      <c r="I102" s="39">
        <v>0</v>
      </c>
      <c r="J102" s="39">
        <v>1</v>
      </c>
      <c r="K102" s="39">
        <v>71</v>
      </c>
      <c r="L102" s="39">
        <v>26</v>
      </c>
      <c r="M102" s="39">
        <f t="shared" si="60"/>
        <v>97</v>
      </c>
      <c r="N102" s="39">
        <v>2</v>
      </c>
      <c r="O102" s="39">
        <v>0</v>
      </c>
      <c r="P102" s="39">
        <f t="shared" si="61"/>
        <v>2</v>
      </c>
      <c r="Q102" s="39">
        <v>1</v>
      </c>
      <c r="R102" s="39">
        <v>0</v>
      </c>
      <c r="S102" s="39">
        <f t="shared" si="62"/>
        <v>1</v>
      </c>
      <c r="T102" s="39">
        <v>6</v>
      </c>
      <c r="U102" s="39">
        <v>1</v>
      </c>
      <c r="V102" s="44" t="s">
        <v>262</v>
      </c>
      <c r="W102" s="40">
        <v>66684996</v>
      </c>
      <c r="X102" s="40">
        <v>185776450</v>
      </c>
      <c r="Y102" s="40">
        <v>52289400</v>
      </c>
      <c r="Z102" s="40">
        <v>40642510</v>
      </c>
      <c r="AA102" s="40">
        <f t="shared" si="63"/>
        <v>252461446</v>
      </c>
    </row>
    <row r="103" spans="1:28" s="41" customFormat="1" x14ac:dyDescent="0.25">
      <c r="A103" s="34">
        <v>8</v>
      </c>
      <c r="B103" s="35" t="s">
        <v>263</v>
      </c>
      <c r="C103" s="36" t="s">
        <v>58</v>
      </c>
      <c r="D103" s="36" t="s">
        <v>264</v>
      </c>
      <c r="E103" s="73" t="s">
        <v>247</v>
      </c>
      <c r="F103" s="38" t="s">
        <v>265</v>
      </c>
      <c r="G103" s="38" t="s">
        <v>247</v>
      </c>
      <c r="H103" s="39">
        <v>1</v>
      </c>
      <c r="I103" s="39">
        <v>0</v>
      </c>
      <c r="J103" s="39">
        <v>1</v>
      </c>
      <c r="K103" s="39">
        <v>0</v>
      </c>
      <c r="L103" s="39">
        <v>0</v>
      </c>
      <c r="M103" s="39">
        <f t="shared" si="60"/>
        <v>0</v>
      </c>
      <c r="N103" s="39">
        <v>0</v>
      </c>
      <c r="O103" s="39">
        <v>0</v>
      </c>
      <c r="P103" s="39">
        <f t="shared" si="61"/>
        <v>0</v>
      </c>
      <c r="Q103" s="39">
        <v>0</v>
      </c>
      <c r="R103" s="39">
        <v>0</v>
      </c>
      <c r="S103" s="39">
        <f t="shared" si="62"/>
        <v>0</v>
      </c>
      <c r="T103" s="39">
        <v>6</v>
      </c>
      <c r="U103" s="39">
        <v>0</v>
      </c>
      <c r="V103" s="39"/>
      <c r="W103" s="40">
        <v>0</v>
      </c>
      <c r="X103" s="40">
        <v>0</v>
      </c>
      <c r="Y103" s="40">
        <v>0</v>
      </c>
      <c r="Z103" s="40">
        <v>0</v>
      </c>
      <c r="AA103" s="40">
        <f t="shared" si="63"/>
        <v>0</v>
      </c>
    </row>
    <row r="104" spans="1:28" s="41" customFormat="1" ht="21" customHeight="1" x14ac:dyDescent="0.25">
      <c r="A104" s="34">
        <v>9</v>
      </c>
      <c r="B104" s="35" t="s">
        <v>266</v>
      </c>
      <c r="C104" s="36" t="s">
        <v>58</v>
      </c>
      <c r="D104" s="36" t="s">
        <v>121</v>
      </c>
      <c r="E104" s="73" t="s">
        <v>247</v>
      </c>
      <c r="F104" s="38" t="s">
        <v>267</v>
      </c>
      <c r="G104" s="38" t="s">
        <v>247</v>
      </c>
      <c r="H104" s="39">
        <v>1</v>
      </c>
      <c r="I104" s="39">
        <v>0</v>
      </c>
      <c r="J104" s="39">
        <v>1</v>
      </c>
      <c r="K104" s="39">
        <v>0</v>
      </c>
      <c r="L104" s="39">
        <v>0</v>
      </c>
      <c r="M104" s="39">
        <f t="shared" si="60"/>
        <v>0</v>
      </c>
      <c r="N104" s="39">
        <v>0</v>
      </c>
      <c r="O104" s="39">
        <v>0</v>
      </c>
      <c r="P104" s="39">
        <f t="shared" si="61"/>
        <v>0</v>
      </c>
      <c r="Q104" s="39">
        <v>0</v>
      </c>
      <c r="R104" s="39">
        <v>0</v>
      </c>
      <c r="S104" s="39">
        <f t="shared" si="62"/>
        <v>0</v>
      </c>
      <c r="T104" s="39">
        <v>6</v>
      </c>
      <c r="U104" s="39">
        <v>0</v>
      </c>
      <c r="V104" s="39"/>
      <c r="W104" s="40">
        <v>0</v>
      </c>
      <c r="X104" s="40">
        <v>0</v>
      </c>
      <c r="Y104" s="40">
        <v>0</v>
      </c>
      <c r="Z104" s="40">
        <v>0</v>
      </c>
      <c r="AA104" s="40">
        <f t="shared" si="63"/>
        <v>0</v>
      </c>
    </row>
    <row r="105" spans="1:28" x14ac:dyDescent="0.25">
      <c r="A105" s="34">
        <v>10</v>
      </c>
      <c r="B105" s="131" t="s">
        <v>268</v>
      </c>
      <c r="C105" s="92" t="s">
        <v>58</v>
      </c>
      <c r="D105" s="92" t="s">
        <v>121</v>
      </c>
      <c r="E105" s="93" t="s">
        <v>247</v>
      </c>
      <c r="F105" s="92" t="s">
        <v>269</v>
      </c>
      <c r="G105" s="92" t="s">
        <v>247</v>
      </c>
      <c r="H105" s="94">
        <v>1</v>
      </c>
      <c r="I105" s="94">
        <v>0</v>
      </c>
      <c r="J105" s="94">
        <v>1</v>
      </c>
      <c r="K105" s="94">
        <v>0</v>
      </c>
      <c r="L105" s="94">
        <v>0</v>
      </c>
      <c r="M105" s="94">
        <f t="shared" si="60"/>
        <v>0</v>
      </c>
      <c r="N105" s="94">
        <v>0</v>
      </c>
      <c r="O105" s="94">
        <v>0</v>
      </c>
      <c r="P105" s="94">
        <f t="shared" si="61"/>
        <v>0</v>
      </c>
      <c r="Q105" s="94">
        <v>0</v>
      </c>
      <c r="R105" s="94">
        <v>0</v>
      </c>
      <c r="S105" s="94">
        <f t="shared" si="62"/>
        <v>0</v>
      </c>
      <c r="T105" s="94">
        <v>6</v>
      </c>
      <c r="U105" s="94">
        <v>0</v>
      </c>
      <c r="V105" s="94"/>
      <c r="W105" s="91">
        <v>0</v>
      </c>
      <c r="X105" s="91">
        <v>0</v>
      </c>
      <c r="Y105" s="91">
        <v>0</v>
      </c>
      <c r="Z105" s="91">
        <v>0</v>
      </c>
      <c r="AA105" s="91">
        <f t="shared" si="63"/>
        <v>0</v>
      </c>
      <c r="AB105" s="85">
        <f>SUM(W106:X106)</f>
        <v>310307622</v>
      </c>
    </row>
    <row r="106" spans="1:28" s="90" customFormat="1" x14ac:dyDescent="0.25">
      <c r="A106" s="27"/>
      <c r="B106" s="81" t="s">
        <v>270</v>
      </c>
      <c r="C106" s="81"/>
      <c r="D106" s="81"/>
      <c r="E106" s="81"/>
      <c r="F106" s="82" t="s">
        <v>332</v>
      </c>
      <c r="G106" s="83"/>
      <c r="H106" s="84">
        <f t="shared" ref="H106:U106" si="64">SUM(H96:H105)</f>
        <v>10</v>
      </c>
      <c r="I106" s="84">
        <f t="shared" si="64"/>
        <v>0</v>
      </c>
      <c r="J106" s="84">
        <f t="shared" si="64"/>
        <v>10</v>
      </c>
      <c r="K106" s="84">
        <f t="shared" si="64"/>
        <v>371</v>
      </c>
      <c r="L106" s="84">
        <f t="shared" si="64"/>
        <v>101</v>
      </c>
      <c r="M106" s="84">
        <f t="shared" si="64"/>
        <v>472</v>
      </c>
      <c r="N106" s="84">
        <f t="shared" si="64"/>
        <v>5</v>
      </c>
      <c r="O106" s="84">
        <f t="shared" si="64"/>
        <v>1</v>
      </c>
      <c r="P106" s="84">
        <f t="shared" si="64"/>
        <v>6</v>
      </c>
      <c r="Q106" s="84">
        <f t="shared" si="64"/>
        <v>1</v>
      </c>
      <c r="R106" s="84">
        <f t="shared" si="64"/>
        <v>0</v>
      </c>
      <c r="S106" s="84">
        <f t="shared" si="64"/>
        <v>1</v>
      </c>
      <c r="T106" s="84">
        <f t="shared" si="64"/>
        <v>59</v>
      </c>
      <c r="U106" s="84">
        <f t="shared" si="64"/>
        <v>1</v>
      </c>
      <c r="V106" s="84"/>
      <c r="W106" s="84">
        <f>SUM(W96:W105)</f>
        <v>82066172</v>
      </c>
      <c r="X106" s="84">
        <f>SUM(X96:X105)</f>
        <v>228241450</v>
      </c>
      <c r="Y106" s="84">
        <f>SUM(Y96:Y105)</f>
        <v>92949400</v>
      </c>
      <c r="Z106" s="84">
        <f>SUM(Z96:Z105)</f>
        <v>56023686</v>
      </c>
      <c r="AA106" s="84">
        <f>SUM(AA96:AA105)</f>
        <v>310307622</v>
      </c>
    </row>
    <row r="107" spans="1:28" x14ac:dyDescent="0.25">
      <c r="A107" s="30" t="s">
        <v>271</v>
      </c>
      <c r="B107" s="86" t="s">
        <v>272</v>
      </c>
      <c r="C107" s="86"/>
      <c r="D107" s="86"/>
      <c r="E107" s="86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7"/>
      <c r="X107" s="87"/>
      <c r="Y107" s="87"/>
      <c r="Z107" s="87"/>
      <c r="AA107" s="87"/>
      <c r="AB107" s="85">
        <f>SUM(W108:X108)</f>
        <v>0</v>
      </c>
    </row>
    <row r="108" spans="1:28" s="90" customFormat="1" x14ac:dyDescent="0.25">
      <c r="A108" s="107"/>
      <c r="B108" s="81" t="s">
        <v>273</v>
      </c>
      <c r="C108" s="132"/>
      <c r="D108" s="132"/>
      <c r="E108" s="132"/>
      <c r="F108" s="133" t="s">
        <v>274</v>
      </c>
      <c r="G108" s="83"/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84">
        <v>0</v>
      </c>
      <c r="Z108" s="84">
        <v>0</v>
      </c>
      <c r="AA108" s="84">
        <v>0</v>
      </c>
    </row>
    <row r="109" spans="1:28" s="41" customFormat="1" x14ac:dyDescent="0.25">
      <c r="A109" s="30" t="s">
        <v>275</v>
      </c>
      <c r="B109" s="86" t="s">
        <v>276</v>
      </c>
      <c r="C109" s="86"/>
      <c r="D109" s="86"/>
      <c r="E109" s="86"/>
      <c r="F109" s="88"/>
      <c r="G109" s="89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7"/>
      <c r="X109" s="87"/>
      <c r="Y109" s="87"/>
      <c r="Z109" s="87"/>
      <c r="AA109" s="87"/>
    </row>
    <row r="110" spans="1:28" x14ac:dyDescent="0.25">
      <c r="A110" s="34">
        <v>1</v>
      </c>
      <c r="B110" s="35" t="s">
        <v>279</v>
      </c>
      <c r="C110" s="36" t="s">
        <v>58</v>
      </c>
      <c r="D110" s="36" t="s">
        <v>54</v>
      </c>
      <c r="E110" s="73" t="s">
        <v>277</v>
      </c>
      <c r="F110" s="38" t="s">
        <v>280</v>
      </c>
      <c r="G110" s="59" t="s">
        <v>278</v>
      </c>
      <c r="H110" s="39">
        <v>1</v>
      </c>
      <c r="I110" s="39">
        <v>0</v>
      </c>
      <c r="J110" s="39">
        <v>1</v>
      </c>
      <c r="K110" s="39">
        <v>0</v>
      </c>
      <c r="L110" s="39">
        <v>0</v>
      </c>
      <c r="M110" s="39">
        <f t="shared" ref="M110:M111" si="65">SUM(K110:L110)</f>
        <v>0</v>
      </c>
      <c r="N110" s="39">
        <v>0</v>
      </c>
      <c r="O110" s="39">
        <v>0</v>
      </c>
      <c r="P110" s="39">
        <f t="shared" ref="P110:P111" si="66">SUM(N110:O110)</f>
        <v>0</v>
      </c>
      <c r="Q110" s="39">
        <v>0</v>
      </c>
      <c r="R110" s="39">
        <v>0</v>
      </c>
      <c r="S110" s="39">
        <f t="shared" ref="S110:S111" si="67">SUM(Q110:R110)</f>
        <v>0</v>
      </c>
      <c r="T110" s="39">
        <v>6</v>
      </c>
      <c r="U110" s="39">
        <v>0</v>
      </c>
      <c r="V110" s="39"/>
      <c r="W110" s="40">
        <v>0</v>
      </c>
      <c r="X110" s="40">
        <v>0</v>
      </c>
      <c r="Y110" s="40">
        <v>0</v>
      </c>
      <c r="Z110" s="40">
        <v>0</v>
      </c>
      <c r="AA110" s="40">
        <f t="shared" ref="AA110" si="68">SUM(W110:X110)</f>
        <v>0</v>
      </c>
      <c r="AB110" s="85">
        <f>SUM(W111:X111)</f>
        <v>0</v>
      </c>
    </row>
    <row r="111" spans="1:28" s="90" customFormat="1" x14ac:dyDescent="0.25">
      <c r="A111" s="127"/>
      <c r="B111" s="81" t="s">
        <v>281</v>
      </c>
      <c r="C111" s="81"/>
      <c r="D111" s="81"/>
      <c r="E111" s="81"/>
      <c r="F111" s="82" t="s">
        <v>327</v>
      </c>
      <c r="G111" s="83"/>
      <c r="H111" s="84">
        <f>SUM(H110:H110)</f>
        <v>1</v>
      </c>
      <c r="I111" s="84">
        <f>SUM(I110:I110)</f>
        <v>0</v>
      </c>
      <c r="J111" s="84">
        <f>SUM(J110:J110)</f>
        <v>1</v>
      </c>
      <c r="K111" s="84">
        <f>SUM(K110:K110)</f>
        <v>0</v>
      </c>
      <c r="L111" s="84">
        <f>SUM(L110:L110)</f>
        <v>0</v>
      </c>
      <c r="M111" s="84">
        <f t="shared" si="65"/>
        <v>0</v>
      </c>
      <c r="N111" s="84">
        <f>SUM(N110:N110)</f>
        <v>0</v>
      </c>
      <c r="O111" s="84">
        <f>SUM(O110:O110)</f>
        <v>0</v>
      </c>
      <c r="P111" s="84">
        <f t="shared" si="66"/>
        <v>0</v>
      </c>
      <c r="Q111" s="84">
        <f>SUM(Q110:Q110)</f>
        <v>0</v>
      </c>
      <c r="R111" s="84">
        <f>SUM(R110:R110)</f>
        <v>0</v>
      </c>
      <c r="S111" s="84">
        <f t="shared" si="67"/>
        <v>0</v>
      </c>
      <c r="T111" s="84">
        <f>SUM(T110:T110)</f>
        <v>6</v>
      </c>
      <c r="U111" s="84">
        <f>SUM(U110:U110)</f>
        <v>0</v>
      </c>
      <c r="V111" s="84"/>
      <c r="W111" s="108">
        <f>SUM(W110:W110)</f>
        <v>0</v>
      </c>
      <c r="X111" s="108">
        <f>SUM(X110:X110)</f>
        <v>0</v>
      </c>
      <c r="Y111" s="108">
        <f>SUM(Y110:Y110)</f>
        <v>0</v>
      </c>
      <c r="Z111" s="108">
        <f>SUM(Z110:Z110)</f>
        <v>0</v>
      </c>
      <c r="AA111" s="108">
        <f>SUM(AA110:AA110)</f>
        <v>0</v>
      </c>
    </row>
    <row r="112" spans="1:28" s="41" customFormat="1" x14ac:dyDescent="0.25">
      <c r="A112" s="30" t="s">
        <v>282</v>
      </c>
      <c r="B112" s="86" t="s">
        <v>283</v>
      </c>
      <c r="C112" s="86"/>
      <c r="D112" s="86"/>
      <c r="E112" s="86"/>
      <c r="F112" s="88"/>
      <c r="G112" s="128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86"/>
      <c r="X112" s="86"/>
      <c r="Y112" s="86"/>
      <c r="Z112" s="86"/>
      <c r="AA112" s="86"/>
    </row>
    <row r="113" spans="1:28" s="41" customFormat="1" x14ac:dyDescent="0.25">
      <c r="A113" s="34">
        <v>1</v>
      </c>
      <c r="B113" s="35" t="s">
        <v>286</v>
      </c>
      <c r="C113" s="36" t="s">
        <v>58</v>
      </c>
      <c r="D113" s="50" t="s">
        <v>101</v>
      </c>
      <c r="E113" s="73" t="s">
        <v>284</v>
      </c>
      <c r="F113" s="38" t="s">
        <v>287</v>
      </c>
      <c r="G113" s="59" t="s">
        <v>284</v>
      </c>
      <c r="H113" s="39">
        <v>1</v>
      </c>
      <c r="I113" s="129" t="s">
        <v>288</v>
      </c>
      <c r="J113" s="39">
        <v>1</v>
      </c>
      <c r="K113" s="39">
        <v>0</v>
      </c>
      <c r="L113" s="39">
        <v>0</v>
      </c>
      <c r="M113" s="45">
        <f t="shared" ref="M113:M122" si="69">SUM(K113:L113)</f>
        <v>0</v>
      </c>
      <c r="N113" s="39">
        <v>0</v>
      </c>
      <c r="O113" s="39">
        <v>0</v>
      </c>
      <c r="P113" s="45">
        <f t="shared" ref="P113:P122" si="70">SUM(N113:O113)</f>
        <v>0</v>
      </c>
      <c r="Q113" s="39">
        <v>0</v>
      </c>
      <c r="R113" s="39">
        <v>0</v>
      </c>
      <c r="S113" s="45">
        <f t="shared" ref="S113:S122" si="71">SUM(Q113:R113)</f>
        <v>0</v>
      </c>
      <c r="T113" s="39">
        <v>0</v>
      </c>
      <c r="U113" s="39">
        <v>0</v>
      </c>
      <c r="V113" s="39"/>
      <c r="W113" s="40">
        <v>0</v>
      </c>
      <c r="X113" s="40">
        <v>0</v>
      </c>
      <c r="Y113" s="40">
        <v>0</v>
      </c>
      <c r="Z113" s="40">
        <v>0</v>
      </c>
      <c r="AA113" s="40">
        <f t="shared" ref="AA113:AA121" si="72">SUM(W113:X113)</f>
        <v>0</v>
      </c>
    </row>
    <row r="114" spans="1:28" s="41" customFormat="1" x14ac:dyDescent="0.25">
      <c r="A114" s="34">
        <v>2</v>
      </c>
      <c r="B114" s="35" t="s">
        <v>289</v>
      </c>
      <c r="C114" s="36" t="s">
        <v>58</v>
      </c>
      <c r="D114" s="134" t="s">
        <v>120</v>
      </c>
      <c r="E114" s="73" t="s">
        <v>284</v>
      </c>
      <c r="F114" s="38" t="s">
        <v>290</v>
      </c>
      <c r="G114" s="59" t="s">
        <v>285</v>
      </c>
      <c r="H114" s="39">
        <v>1</v>
      </c>
      <c r="I114" s="39">
        <v>0</v>
      </c>
      <c r="J114" s="39">
        <v>1</v>
      </c>
      <c r="K114" s="39">
        <v>0</v>
      </c>
      <c r="L114" s="39">
        <v>0</v>
      </c>
      <c r="M114" s="45">
        <f t="shared" si="69"/>
        <v>0</v>
      </c>
      <c r="N114" s="39">
        <v>0</v>
      </c>
      <c r="O114" s="39">
        <v>0</v>
      </c>
      <c r="P114" s="45">
        <f t="shared" si="70"/>
        <v>0</v>
      </c>
      <c r="Q114" s="39">
        <v>0</v>
      </c>
      <c r="R114" s="39">
        <v>0</v>
      </c>
      <c r="S114" s="45">
        <f t="shared" si="71"/>
        <v>0</v>
      </c>
      <c r="T114" s="39">
        <v>0</v>
      </c>
      <c r="U114" s="39">
        <v>0</v>
      </c>
      <c r="V114" s="39"/>
      <c r="W114" s="40">
        <v>0</v>
      </c>
      <c r="X114" s="40">
        <v>0</v>
      </c>
      <c r="Y114" s="40">
        <v>0</v>
      </c>
      <c r="Z114" s="40">
        <v>0</v>
      </c>
      <c r="AA114" s="40">
        <f t="shared" si="72"/>
        <v>0</v>
      </c>
    </row>
    <row r="115" spans="1:28" s="41" customFormat="1" x14ac:dyDescent="0.25">
      <c r="A115" s="34">
        <v>3</v>
      </c>
      <c r="B115" s="35" t="s">
        <v>291</v>
      </c>
      <c r="C115" s="36" t="s">
        <v>58</v>
      </c>
      <c r="D115" s="70" t="s">
        <v>85</v>
      </c>
      <c r="E115" s="73" t="s">
        <v>284</v>
      </c>
      <c r="F115" s="38" t="s">
        <v>292</v>
      </c>
      <c r="G115" s="59" t="s">
        <v>285</v>
      </c>
      <c r="H115" s="39">
        <v>1</v>
      </c>
      <c r="I115" s="39">
        <v>0</v>
      </c>
      <c r="J115" s="39">
        <v>1</v>
      </c>
      <c r="K115" s="39">
        <v>0</v>
      </c>
      <c r="L115" s="39">
        <v>0</v>
      </c>
      <c r="M115" s="45">
        <f t="shared" si="69"/>
        <v>0</v>
      </c>
      <c r="N115" s="39">
        <v>0</v>
      </c>
      <c r="O115" s="39">
        <v>0</v>
      </c>
      <c r="P115" s="45">
        <f t="shared" si="70"/>
        <v>0</v>
      </c>
      <c r="Q115" s="39">
        <v>0</v>
      </c>
      <c r="R115" s="39">
        <v>0</v>
      </c>
      <c r="S115" s="45">
        <f t="shared" si="71"/>
        <v>0</v>
      </c>
      <c r="T115" s="39">
        <v>3</v>
      </c>
      <c r="U115" s="39">
        <v>0</v>
      </c>
      <c r="V115" s="39"/>
      <c r="W115" s="40">
        <v>0</v>
      </c>
      <c r="X115" s="40">
        <v>0</v>
      </c>
      <c r="Y115" s="40">
        <v>0</v>
      </c>
      <c r="Z115" s="40">
        <v>0</v>
      </c>
      <c r="AA115" s="40">
        <f t="shared" si="72"/>
        <v>0</v>
      </c>
    </row>
    <row r="116" spans="1:28" s="41" customFormat="1" x14ac:dyDescent="0.25">
      <c r="A116" s="34">
        <v>4</v>
      </c>
      <c r="B116" s="35" t="s">
        <v>293</v>
      </c>
      <c r="C116" s="36" t="s">
        <v>58</v>
      </c>
      <c r="D116" s="70" t="s">
        <v>85</v>
      </c>
      <c r="E116" s="73" t="s">
        <v>284</v>
      </c>
      <c r="F116" s="36" t="s">
        <v>294</v>
      </c>
      <c r="G116" s="59" t="s">
        <v>285</v>
      </c>
      <c r="H116" s="39">
        <v>1</v>
      </c>
      <c r="I116" s="39">
        <v>0</v>
      </c>
      <c r="J116" s="39">
        <v>1</v>
      </c>
      <c r="K116" s="39">
        <v>0</v>
      </c>
      <c r="L116" s="39">
        <v>0</v>
      </c>
      <c r="M116" s="45">
        <f t="shared" si="69"/>
        <v>0</v>
      </c>
      <c r="N116" s="39">
        <v>0</v>
      </c>
      <c r="O116" s="39">
        <v>0</v>
      </c>
      <c r="P116" s="45">
        <f t="shared" si="70"/>
        <v>0</v>
      </c>
      <c r="Q116" s="39">
        <v>0</v>
      </c>
      <c r="R116" s="39">
        <v>0</v>
      </c>
      <c r="S116" s="45">
        <f t="shared" si="71"/>
        <v>0</v>
      </c>
      <c r="T116" s="39">
        <v>3</v>
      </c>
      <c r="U116" s="39">
        <v>0</v>
      </c>
      <c r="V116" s="39"/>
      <c r="W116" s="40">
        <v>0</v>
      </c>
      <c r="X116" s="40">
        <v>0</v>
      </c>
      <c r="Y116" s="40">
        <v>0</v>
      </c>
      <c r="Z116" s="40">
        <v>0</v>
      </c>
      <c r="AA116" s="40">
        <f t="shared" si="72"/>
        <v>0</v>
      </c>
    </row>
    <row r="117" spans="1:28" s="41" customFormat="1" x14ac:dyDescent="0.25">
      <c r="A117" s="34">
        <v>5</v>
      </c>
      <c r="B117" s="35" t="s">
        <v>295</v>
      </c>
      <c r="C117" s="36" t="s">
        <v>58</v>
      </c>
      <c r="D117" s="36" t="s">
        <v>121</v>
      </c>
      <c r="E117" s="73" t="s">
        <v>284</v>
      </c>
      <c r="F117" s="38" t="s">
        <v>296</v>
      </c>
      <c r="G117" s="59" t="s">
        <v>285</v>
      </c>
      <c r="H117" s="39">
        <v>1</v>
      </c>
      <c r="I117" s="39">
        <v>0</v>
      </c>
      <c r="J117" s="39">
        <v>1</v>
      </c>
      <c r="K117" s="39">
        <v>0</v>
      </c>
      <c r="L117" s="39">
        <v>0</v>
      </c>
      <c r="M117" s="45">
        <f t="shared" si="69"/>
        <v>0</v>
      </c>
      <c r="N117" s="39">
        <v>0</v>
      </c>
      <c r="O117" s="39">
        <v>0</v>
      </c>
      <c r="P117" s="45">
        <f t="shared" si="70"/>
        <v>0</v>
      </c>
      <c r="Q117" s="39">
        <v>0</v>
      </c>
      <c r="R117" s="39">
        <v>0</v>
      </c>
      <c r="S117" s="45">
        <f t="shared" si="71"/>
        <v>0</v>
      </c>
      <c r="T117" s="39">
        <v>3</v>
      </c>
      <c r="U117" s="39">
        <v>0</v>
      </c>
      <c r="V117" s="39"/>
      <c r="W117" s="40">
        <v>0</v>
      </c>
      <c r="X117" s="40">
        <v>0</v>
      </c>
      <c r="Y117" s="40">
        <v>0</v>
      </c>
      <c r="Z117" s="40">
        <v>0</v>
      </c>
      <c r="AA117" s="40">
        <f t="shared" si="72"/>
        <v>0</v>
      </c>
    </row>
    <row r="118" spans="1:28" s="41" customFormat="1" x14ac:dyDescent="0.25">
      <c r="A118" s="34">
        <v>6</v>
      </c>
      <c r="B118" s="35" t="s">
        <v>297</v>
      </c>
      <c r="C118" s="36" t="s">
        <v>58</v>
      </c>
      <c r="D118" s="36" t="s">
        <v>121</v>
      </c>
      <c r="E118" s="73" t="s">
        <v>284</v>
      </c>
      <c r="F118" s="38" t="s">
        <v>298</v>
      </c>
      <c r="G118" s="59" t="s">
        <v>285</v>
      </c>
      <c r="H118" s="39">
        <v>1</v>
      </c>
      <c r="I118" s="39">
        <v>0</v>
      </c>
      <c r="J118" s="39">
        <v>1</v>
      </c>
      <c r="K118" s="39">
        <v>0</v>
      </c>
      <c r="L118" s="39">
        <v>0</v>
      </c>
      <c r="M118" s="45">
        <f t="shared" si="69"/>
        <v>0</v>
      </c>
      <c r="N118" s="39">
        <v>0</v>
      </c>
      <c r="O118" s="39">
        <v>0</v>
      </c>
      <c r="P118" s="45">
        <f t="shared" si="70"/>
        <v>0</v>
      </c>
      <c r="Q118" s="39">
        <v>0</v>
      </c>
      <c r="R118" s="39">
        <v>0</v>
      </c>
      <c r="S118" s="45">
        <f t="shared" si="71"/>
        <v>0</v>
      </c>
      <c r="T118" s="39">
        <v>3</v>
      </c>
      <c r="U118" s="39">
        <v>0</v>
      </c>
      <c r="V118" s="39"/>
      <c r="W118" s="40">
        <v>0</v>
      </c>
      <c r="X118" s="40">
        <v>0</v>
      </c>
      <c r="Y118" s="40">
        <v>0</v>
      </c>
      <c r="Z118" s="40">
        <v>0</v>
      </c>
      <c r="AA118" s="40">
        <f t="shared" si="72"/>
        <v>0</v>
      </c>
    </row>
    <row r="119" spans="1:28" s="41" customFormat="1" x14ac:dyDescent="0.25">
      <c r="A119" s="34">
        <v>7</v>
      </c>
      <c r="B119" s="35" t="s">
        <v>299</v>
      </c>
      <c r="C119" s="36" t="s">
        <v>58</v>
      </c>
      <c r="D119" s="36" t="s">
        <v>122</v>
      </c>
      <c r="E119" s="73" t="s">
        <v>284</v>
      </c>
      <c r="F119" s="38" t="s">
        <v>300</v>
      </c>
      <c r="G119" s="59" t="s">
        <v>285</v>
      </c>
      <c r="H119" s="39">
        <v>1</v>
      </c>
      <c r="I119" s="39">
        <v>0</v>
      </c>
      <c r="J119" s="39">
        <v>1</v>
      </c>
      <c r="K119" s="39">
        <v>0</v>
      </c>
      <c r="L119" s="39">
        <v>0</v>
      </c>
      <c r="M119" s="39">
        <f t="shared" si="69"/>
        <v>0</v>
      </c>
      <c r="N119" s="39">
        <v>0</v>
      </c>
      <c r="O119" s="39">
        <v>0</v>
      </c>
      <c r="P119" s="39">
        <f t="shared" si="70"/>
        <v>0</v>
      </c>
      <c r="Q119" s="39">
        <v>0</v>
      </c>
      <c r="R119" s="39">
        <v>0</v>
      </c>
      <c r="S119" s="39">
        <f t="shared" si="71"/>
        <v>0</v>
      </c>
      <c r="T119" s="39">
        <v>3</v>
      </c>
      <c r="U119" s="39">
        <v>0</v>
      </c>
      <c r="V119" s="39"/>
      <c r="W119" s="40">
        <v>0</v>
      </c>
      <c r="X119" s="40">
        <v>0</v>
      </c>
      <c r="Y119" s="40">
        <v>0</v>
      </c>
      <c r="Z119" s="40">
        <v>0</v>
      </c>
      <c r="AA119" s="40">
        <f t="shared" si="72"/>
        <v>0</v>
      </c>
    </row>
    <row r="120" spans="1:28" s="41" customFormat="1" x14ac:dyDescent="0.25">
      <c r="A120" s="34">
        <v>8</v>
      </c>
      <c r="B120" s="35" t="s">
        <v>301</v>
      </c>
      <c r="C120" s="36" t="s">
        <v>58</v>
      </c>
      <c r="D120" s="36" t="s">
        <v>302</v>
      </c>
      <c r="E120" s="73" t="s">
        <v>284</v>
      </c>
      <c r="F120" s="38" t="s">
        <v>303</v>
      </c>
      <c r="G120" s="59" t="s">
        <v>285</v>
      </c>
      <c r="H120" s="39">
        <v>1</v>
      </c>
      <c r="I120" s="39">
        <v>0</v>
      </c>
      <c r="J120" s="39">
        <v>1</v>
      </c>
      <c r="K120" s="39">
        <v>0</v>
      </c>
      <c r="L120" s="39">
        <v>0</v>
      </c>
      <c r="M120" s="45">
        <f t="shared" si="69"/>
        <v>0</v>
      </c>
      <c r="N120" s="39">
        <v>0</v>
      </c>
      <c r="O120" s="39">
        <v>0</v>
      </c>
      <c r="P120" s="39">
        <f t="shared" si="70"/>
        <v>0</v>
      </c>
      <c r="Q120" s="39">
        <v>0</v>
      </c>
      <c r="R120" s="39">
        <v>0</v>
      </c>
      <c r="S120" s="39">
        <f t="shared" si="71"/>
        <v>0</v>
      </c>
      <c r="T120" s="39">
        <v>3</v>
      </c>
      <c r="U120" s="39">
        <v>0</v>
      </c>
      <c r="V120" s="39"/>
      <c r="W120" s="40">
        <v>0</v>
      </c>
      <c r="X120" s="40">
        <v>0</v>
      </c>
      <c r="Y120" s="40">
        <v>0</v>
      </c>
      <c r="Z120" s="40">
        <v>0</v>
      </c>
      <c r="AA120" s="40">
        <f t="shared" si="72"/>
        <v>0</v>
      </c>
    </row>
    <row r="121" spans="1:28" x14ac:dyDescent="0.25">
      <c r="A121" s="34">
        <v>9</v>
      </c>
      <c r="B121" s="35" t="s">
        <v>304</v>
      </c>
      <c r="C121" s="36" t="s">
        <v>58</v>
      </c>
      <c r="D121" s="36" t="s">
        <v>302</v>
      </c>
      <c r="E121" s="73" t="s">
        <v>284</v>
      </c>
      <c r="F121" s="38" t="s">
        <v>305</v>
      </c>
      <c r="G121" s="59" t="s">
        <v>285</v>
      </c>
      <c r="H121" s="39">
        <v>1</v>
      </c>
      <c r="I121" s="39">
        <v>0</v>
      </c>
      <c r="J121" s="39">
        <v>1</v>
      </c>
      <c r="K121" s="39">
        <v>0</v>
      </c>
      <c r="L121" s="39">
        <v>0</v>
      </c>
      <c r="M121" s="45">
        <f t="shared" si="69"/>
        <v>0</v>
      </c>
      <c r="N121" s="39">
        <v>0</v>
      </c>
      <c r="O121" s="39">
        <v>0</v>
      </c>
      <c r="P121" s="39">
        <f t="shared" si="70"/>
        <v>0</v>
      </c>
      <c r="Q121" s="39">
        <v>0</v>
      </c>
      <c r="R121" s="39">
        <v>0</v>
      </c>
      <c r="S121" s="39">
        <f t="shared" si="71"/>
        <v>0</v>
      </c>
      <c r="T121" s="39">
        <v>3</v>
      </c>
      <c r="U121" s="39">
        <v>0</v>
      </c>
      <c r="V121" s="39"/>
      <c r="W121" s="40">
        <v>0</v>
      </c>
      <c r="X121" s="40">
        <v>0</v>
      </c>
      <c r="Y121" s="40">
        <v>0</v>
      </c>
      <c r="Z121" s="40">
        <v>0</v>
      </c>
      <c r="AA121" s="40">
        <f t="shared" si="72"/>
        <v>0</v>
      </c>
      <c r="AB121" s="85">
        <f>+SUM(W122:X122)</f>
        <v>0</v>
      </c>
    </row>
    <row r="122" spans="1:28" x14ac:dyDescent="0.25">
      <c r="A122" s="27"/>
      <c r="B122" s="81" t="s">
        <v>306</v>
      </c>
      <c r="C122" s="81"/>
      <c r="D122" s="81"/>
      <c r="E122" s="81"/>
      <c r="F122" s="82" t="s">
        <v>333</v>
      </c>
      <c r="G122" s="83"/>
      <c r="H122" s="84">
        <f>SUM(H113:H121)</f>
        <v>9</v>
      </c>
      <c r="I122" s="84">
        <f>SUM(I113:I121)</f>
        <v>0</v>
      </c>
      <c r="J122" s="84">
        <f>SUM(J113:J121)</f>
        <v>9</v>
      </c>
      <c r="K122" s="84">
        <f>SUM(K113:K121)</f>
        <v>0</v>
      </c>
      <c r="L122" s="84">
        <f>SUM(L113:L121)</f>
        <v>0</v>
      </c>
      <c r="M122" s="84">
        <f t="shared" si="69"/>
        <v>0</v>
      </c>
      <c r="N122" s="84">
        <f>SUM(N113:N119)</f>
        <v>0</v>
      </c>
      <c r="O122" s="84">
        <f>SUM(O113:O119)</f>
        <v>0</v>
      </c>
      <c r="P122" s="84">
        <f t="shared" si="70"/>
        <v>0</v>
      </c>
      <c r="Q122" s="84">
        <f>SUM(Q113:Q119)</f>
        <v>0</v>
      </c>
      <c r="R122" s="84">
        <f>SUM(R113:R119)</f>
        <v>0</v>
      </c>
      <c r="S122" s="84">
        <f t="shared" si="71"/>
        <v>0</v>
      </c>
      <c r="T122" s="84">
        <f>SUM(T113:T121)</f>
        <v>21</v>
      </c>
      <c r="U122" s="84">
        <f>SUM(U113:U121)</f>
        <v>0</v>
      </c>
      <c r="V122" s="84"/>
      <c r="W122" s="108">
        <f>SUM(W113:W121)</f>
        <v>0</v>
      </c>
      <c r="X122" s="108">
        <f>SUM(X113:X121)</f>
        <v>0</v>
      </c>
      <c r="Y122" s="108">
        <f>SUM(Y113:Y121)</f>
        <v>0</v>
      </c>
      <c r="Z122" s="108">
        <f>SUM(Z113:Z121)</f>
        <v>0</v>
      </c>
      <c r="AA122" s="108">
        <f>SUM(AA113:AA121)</f>
        <v>0</v>
      </c>
      <c r="AB122" s="85"/>
    </row>
    <row r="123" spans="1:28" x14ac:dyDescent="0.25">
      <c r="A123" s="219" t="s">
        <v>27</v>
      </c>
      <c r="B123" s="219" t="s">
        <v>28</v>
      </c>
      <c r="C123" s="219" t="s">
        <v>29</v>
      </c>
      <c r="D123" s="219" t="s">
        <v>30</v>
      </c>
      <c r="E123" s="219" t="s">
        <v>28</v>
      </c>
      <c r="F123" s="219" t="s">
        <v>31</v>
      </c>
      <c r="G123" s="219" t="s">
        <v>32</v>
      </c>
      <c r="H123" s="207" t="s">
        <v>33</v>
      </c>
      <c r="I123" s="210" t="s">
        <v>34</v>
      </c>
      <c r="J123" s="207" t="s">
        <v>35</v>
      </c>
      <c r="K123" s="213" t="s">
        <v>36</v>
      </c>
      <c r="L123" s="214"/>
      <c r="M123" s="215"/>
      <c r="N123" s="213" t="s">
        <v>37</v>
      </c>
      <c r="O123" s="214"/>
      <c r="P123" s="215"/>
      <c r="Q123" s="213" t="s">
        <v>38</v>
      </c>
      <c r="R123" s="214"/>
      <c r="S123" s="215"/>
      <c r="T123" s="207" t="s">
        <v>39</v>
      </c>
      <c r="U123" s="219" t="s">
        <v>40</v>
      </c>
      <c r="V123" s="219" t="s">
        <v>41</v>
      </c>
      <c r="W123" s="207" t="s">
        <v>42</v>
      </c>
      <c r="X123" s="207" t="s">
        <v>43</v>
      </c>
      <c r="Y123" s="207" t="s">
        <v>44</v>
      </c>
      <c r="Z123" s="207" t="s">
        <v>45</v>
      </c>
      <c r="AA123" s="207" t="s">
        <v>46</v>
      </c>
      <c r="AB123" s="85"/>
    </row>
    <row r="124" spans="1:28" x14ac:dyDescent="0.25">
      <c r="A124" s="220"/>
      <c r="B124" s="220"/>
      <c r="C124" s="220"/>
      <c r="D124" s="220"/>
      <c r="E124" s="220"/>
      <c r="F124" s="220"/>
      <c r="G124" s="220"/>
      <c r="H124" s="208"/>
      <c r="I124" s="211"/>
      <c r="J124" s="208"/>
      <c r="K124" s="222" t="s">
        <v>47</v>
      </c>
      <c r="L124" s="222" t="s">
        <v>48</v>
      </c>
      <c r="M124" s="216" t="s">
        <v>49</v>
      </c>
      <c r="N124" s="222" t="s">
        <v>47</v>
      </c>
      <c r="O124" s="222" t="s">
        <v>48</v>
      </c>
      <c r="P124" s="216" t="s">
        <v>50</v>
      </c>
      <c r="Q124" s="222" t="s">
        <v>47</v>
      </c>
      <c r="R124" s="222" t="s">
        <v>48</v>
      </c>
      <c r="S124" s="216" t="s">
        <v>51</v>
      </c>
      <c r="T124" s="208"/>
      <c r="U124" s="220"/>
      <c r="V124" s="220"/>
      <c r="W124" s="208"/>
      <c r="X124" s="208"/>
      <c r="Y124" s="208"/>
      <c r="Z124" s="208"/>
      <c r="AA124" s="208"/>
      <c r="AB124" s="85"/>
    </row>
    <row r="125" spans="1:28" s="90" customFormat="1" x14ac:dyDescent="0.25">
      <c r="A125" s="221"/>
      <c r="B125" s="221"/>
      <c r="C125" s="221"/>
      <c r="D125" s="221"/>
      <c r="E125" s="221"/>
      <c r="F125" s="221"/>
      <c r="G125" s="221"/>
      <c r="H125" s="209"/>
      <c r="I125" s="212"/>
      <c r="J125" s="209"/>
      <c r="K125" s="223"/>
      <c r="L125" s="223"/>
      <c r="M125" s="217"/>
      <c r="N125" s="223"/>
      <c r="O125" s="223"/>
      <c r="P125" s="217"/>
      <c r="Q125" s="223"/>
      <c r="R125" s="223"/>
      <c r="S125" s="217"/>
      <c r="T125" s="209"/>
      <c r="U125" s="221"/>
      <c r="V125" s="221"/>
      <c r="W125" s="209"/>
      <c r="X125" s="209"/>
      <c r="Y125" s="209"/>
      <c r="Z125" s="209"/>
      <c r="AA125" s="209"/>
    </row>
    <row r="126" spans="1:28" s="41" customFormat="1" x14ac:dyDescent="0.25">
      <c r="A126" s="30" t="s">
        <v>307</v>
      </c>
      <c r="B126" s="86" t="s">
        <v>308</v>
      </c>
      <c r="C126" s="86"/>
      <c r="D126" s="86"/>
      <c r="E126" s="86"/>
      <c r="F126" s="88"/>
      <c r="G126" s="89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7"/>
      <c r="X126" s="87"/>
      <c r="Y126" s="87"/>
      <c r="Z126" s="87"/>
      <c r="AA126" s="87"/>
    </row>
    <row r="127" spans="1:28" s="71" customFormat="1" x14ac:dyDescent="0.25">
      <c r="A127" s="38">
        <v>1</v>
      </c>
      <c r="B127" s="35" t="s">
        <v>311</v>
      </c>
      <c r="C127" s="36" t="s">
        <v>58</v>
      </c>
      <c r="D127" s="79" t="s">
        <v>122</v>
      </c>
      <c r="E127" s="37" t="s">
        <v>309</v>
      </c>
      <c r="F127" s="38" t="s">
        <v>312</v>
      </c>
      <c r="G127" s="59" t="s">
        <v>310</v>
      </c>
      <c r="H127" s="39">
        <v>1</v>
      </c>
      <c r="I127" s="39">
        <v>0</v>
      </c>
      <c r="J127" s="39">
        <v>1</v>
      </c>
      <c r="K127" s="39">
        <v>0</v>
      </c>
      <c r="L127" s="39">
        <v>0</v>
      </c>
      <c r="M127" s="39">
        <f t="shared" ref="M127:M128" si="73">SUM(K127:L127)</f>
        <v>0</v>
      </c>
      <c r="N127" s="39">
        <v>0</v>
      </c>
      <c r="O127" s="39">
        <v>0</v>
      </c>
      <c r="P127" s="39">
        <f t="shared" ref="P127:P128" si="74">SUM(N127:O127)</f>
        <v>0</v>
      </c>
      <c r="Q127" s="39">
        <v>0</v>
      </c>
      <c r="R127" s="39">
        <v>0</v>
      </c>
      <c r="S127" s="39">
        <f t="shared" ref="S127:S128" si="75">SUM(Q127:R127)</f>
        <v>0</v>
      </c>
      <c r="T127" s="39">
        <v>6</v>
      </c>
      <c r="U127" s="39">
        <v>0</v>
      </c>
      <c r="V127" s="39"/>
      <c r="W127" s="40">
        <v>0</v>
      </c>
      <c r="X127" s="40">
        <v>0</v>
      </c>
      <c r="Y127" s="40">
        <v>0</v>
      </c>
      <c r="Z127" s="40">
        <v>0</v>
      </c>
      <c r="AA127" s="40">
        <f t="shared" ref="AA127:AA128" si="76">SUM(W127:X127)</f>
        <v>0</v>
      </c>
    </row>
    <row r="128" spans="1:28" x14ac:dyDescent="0.25">
      <c r="A128" s="38">
        <v>2</v>
      </c>
      <c r="B128" s="75" t="s">
        <v>313</v>
      </c>
      <c r="C128" s="97" t="s">
        <v>58</v>
      </c>
      <c r="D128" s="97" t="s">
        <v>121</v>
      </c>
      <c r="E128" s="135" t="s">
        <v>309</v>
      </c>
      <c r="F128" s="76" t="s">
        <v>314</v>
      </c>
      <c r="G128" s="77" t="s">
        <v>310</v>
      </c>
      <c r="H128" s="78">
        <v>1</v>
      </c>
      <c r="I128" s="78">
        <v>0</v>
      </c>
      <c r="J128" s="78">
        <v>1</v>
      </c>
      <c r="K128" s="78">
        <v>0</v>
      </c>
      <c r="L128" s="78">
        <v>0</v>
      </c>
      <c r="M128" s="45">
        <f t="shared" si="73"/>
        <v>0</v>
      </c>
      <c r="N128" s="78">
        <v>0</v>
      </c>
      <c r="O128" s="78">
        <v>0</v>
      </c>
      <c r="P128" s="45">
        <f t="shared" si="74"/>
        <v>0</v>
      </c>
      <c r="Q128" s="78">
        <v>0</v>
      </c>
      <c r="R128" s="78">
        <v>0</v>
      </c>
      <c r="S128" s="45">
        <f t="shared" si="75"/>
        <v>0</v>
      </c>
      <c r="T128" s="78">
        <v>6</v>
      </c>
      <c r="U128" s="78">
        <v>0</v>
      </c>
      <c r="V128" s="78"/>
      <c r="W128" s="96">
        <v>0</v>
      </c>
      <c r="X128" s="96">
        <v>0</v>
      </c>
      <c r="Y128" s="96">
        <v>0</v>
      </c>
      <c r="Z128" s="96">
        <v>0</v>
      </c>
      <c r="AA128" s="46">
        <f t="shared" si="76"/>
        <v>0</v>
      </c>
      <c r="AB128" s="85">
        <f>SUM(W129:X129)</f>
        <v>0</v>
      </c>
    </row>
    <row r="129" spans="1:29" s="145" customFormat="1" x14ac:dyDescent="0.25">
      <c r="A129" s="136"/>
      <c r="B129" s="137" t="s">
        <v>315</v>
      </c>
      <c r="C129" s="137"/>
      <c r="D129" s="137"/>
      <c r="E129" s="137"/>
      <c r="F129" s="133" t="s">
        <v>326</v>
      </c>
      <c r="G129" s="138"/>
      <c r="H129" s="139">
        <f>SUM(H127:H128)</f>
        <v>2</v>
      </c>
      <c r="I129" s="139">
        <f>SUM(I127:I128)</f>
        <v>0</v>
      </c>
      <c r="J129" s="139">
        <f>SUM(J127:J128)</f>
        <v>2</v>
      </c>
      <c r="K129" s="139">
        <f>SUM(K127:K128)</f>
        <v>0</v>
      </c>
      <c r="L129" s="139">
        <f>SUM(L127:L128)</f>
        <v>0</v>
      </c>
      <c r="M129" s="139">
        <f>SUM(K129:L129)</f>
        <v>0</v>
      </c>
      <c r="N129" s="139">
        <f>SUM(N127:N128)</f>
        <v>0</v>
      </c>
      <c r="O129" s="139">
        <f>SUM(O127:O128)</f>
        <v>0</v>
      </c>
      <c r="P129" s="139">
        <f>SUM(N129:O129)</f>
        <v>0</v>
      </c>
      <c r="Q129" s="139">
        <f>SUM(Q127:Q128)</f>
        <v>0</v>
      </c>
      <c r="R129" s="139">
        <f>SUM(R127:R128)</f>
        <v>0</v>
      </c>
      <c r="S129" s="139">
        <f>SUM(Q129:R129)</f>
        <v>0</v>
      </c>
      <c r="T129" s="139">
        <f>SUM(T127:T128)</f>
        <v>12</v>
      </c>
      <c r="U129" s="139">
        <f>SUM(U127:U128)</f>
        <v>0</v>
      </c>
      <c r="V129" s="139"/>
      <c r="W129" s="140">
        <f>SUM(W127:W128)</f>
        <v>0</v>
      </c>
      <c r="X129" s="140">
        <f>SUM(X127:X128)</f>
        <v>0</v>
      </c>
      <c r="Y129" s="140">
        <f>SUM(Y127:Y128)</f>
        <v>0</v>
      </c>
      <c r="Z129" s="140">
        <f>SUM(Z127:Z128)</f>
        <v>0</v>
      </c>
      <c r="AA129" s="140">
        <f>SUM(AA127:AA128)</f>
        <v>0</v>
      </c>
    </row>
    <row r="130" spans="1:29" s="145" customFormat="1" x14ac:dyDescent="0.25">
      <c r="A130" s="141"/>
      <c r="B130" s="227" t="s">
        <v>316</v>
      </c>
      <c r="C130" s="142"/>
      <c r="D130" s="142"/>
      <c r="E130" s="142"/>
      <c r="F130" s="227" t="s">
        <v>338</v>
      </c>
      <c r="G130" s="143"/>
      <c r="H130" s="225">
        <f t="shared" ref="H130:U130" si="77">SUM(H39,H43,H48,H52,H55,H64,H73,H76,H84,H91,H106,H108,H111,H122,H129)</f>
        <v>82</v>
      </c>
      <c r="I130" s="225">
        <f t="shared" si="77"/>
        <v>0</v>
      </c>
      <c r="J130" s="225">
        <f t="shared" si="77"/>
        <v>82</v>
      </c>
      <c r="K130" s="225">
        <f t="shared" si="77"/>
        <v>3287</v>
      </c>
      <c r="L130" s="225">
        <f t="shared" si="77"/>
        <v>1024</v>
      </c>
      <c r="M130" s="225">
        <f t="shared" si="77"/>
        <v>4311</v>
      </c>
      <c r="N130" s="225">
        <f t="shared" si="77"/>
        <v>35</v>
      </c>
      <c r="O130" s="225">
        <f t="shared" si="77"/>
        <v>6</v>
      </c>
      <c r="P130" s="225">
        <f t="shared" si="77"/>
        <v>41</v>
      </c>
      <c r="Q130" s="225">
        <f t="shared" si="77"/>
        <v>2</v>
      </c>
      <c r="R130" s="225">
        <f t="shared" si="77"/>
        <v>0</v>
      </c>
      <c r="S130" s="225">
        <f t="shared" si="77"/>
        <v>2</v>
      </c>
      <c r="T130" s="225">
        <f t="shared" si="77"/>
        <v>422</v>
      </c>
      <c r="U130" s="225">
        <f t="shared" si="77"/>
        <v>14</v>
      </c>
      <c r="V130" s="144"/>
      <c r="W130" s="225">
        <f>SUM(W39,W43,W48,W52,W55,W64,W73,W76,W84,W91,W106,W108,W111,W122,W129)</f>
        <v>13937841056</v>
      </c>
      <c r="X130" s="225">
        <f>SUM(X39,X43,X48,X52,X55,X64,X73,X76,X84,X91,X106,X108,X111,X122,X129)</f>
        <v>10728461821</v>
      </c>
      <c r="Y130" s="225">
        <f>SUM(Y39,Y43,Y48,Y52,Y55,Y64,Y73,Y76,Y84,Y91,Y106,Y108,Y111,Y122,Y129)</f>
        <v>8252600536</v>
      </c>
      <c r="Z130" s="225">
        <f>SUM(Z39,Z43,Z48,Z52,Z55,Z64,Z73,Z76,Z84,Z91,Z106,Z108,Z111,Z122,Z129)</f>
        <v>3797563567</v>
      </c>
      <c r="AA130" s="225">
        <f>SUM(AA39,AA43,AA48,AA52,AA55,AA64,AA73,AA76,AA84,AA91,AA106,AA108,AA111,AA122,AA129)</f>
        <v>24666302877</v>
      </c>
      <c r="AB130" s="150">
        <f>SUM(W130:X131)</f>
        <v>24666302877</v>
      </c>
    </row>
    <row r="131" spans="1:29" x14ac:dyDescent="0.25">
      <c r="A131" s="146"/>
      <c r="B131" s="228"/>
      <c r="C131" s="147"/>
      <c r="D131" s="147"/>
      <c r="E131" s="147"/>
      <c r="F131" s="228"/>
      <c r="G131" s="148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149"/>
      <c r="W131" s="226"/>
      <c r="X131" s="226"/>
      <c r="Y131" s="226"/>
      <c r="Z131" s="226"/>
      <c r="AA131" s="226"/>
    </row>
    <row r="132" spans="1:29" x14ac:dyDescent="0.25">
      <c r="A132" s="151"/>
      <c r="B132" s="152"/>
      <c r="C132" s="152"/>
      <c r="D132" s="152"/>
      <c r="E132" s="152"/>
      <c r="F132" s="153"/>
      <c r="G132" s="154"/>
      <c r="H132" s="155"/>
      <c r="I132" s="155"/>
      <c r="J132" s="155"/>
      <c r="K132" s="151"/>
      <c r="L132" s="151"/>
      <c r="M132" s="151"/>
      <c r="N132" s="151"/>
      <c r="O132" s="151"/>
      <c r="P132" s="151"/>
      <c r="Q132" s="155"/>
      <c r="R132" s="155"/>
      <c r="S132" s="155"/>
      <c r="T132" s="155"/>
      <c r="U132" s="155"/>
      <c r="V132" s="155"/>
      <c r="W132" s="156"/>
      <c r="X132" s="156"/>
      <c r="Y132" s="156"/>
      <c r="Z132" s="156"/>
      <c r="AA132" s="156"/>
    </row>
    <row r="133" spans="1:29" x14ac:dyDescent="0.25">
      <c r="A133" s="151"/>
      <c r="B133" s="152"/>
      <c r="C133" s="152"/>
      <c r="D133" s="152"/>
      <c r="E133" s="152"/>
      <c r="F133" s="153"/>
      <c r="G133" s="154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230" t="s">
        <v>317</v>
      </c>
      <c r="X133" s="230"/>
      <c r="Y133" s="230"/>
      <c r="Z133" s="230"/>
      <c r="AA133" s="230"/>
    </row>
    <row r="134" spans="1:29" x14ac:dyDescent="0.25">
      <c r="A134" s="153"/>
      <c r="B134" s="157"/>
      <c r="C134" s="157"/>
      <c r="D134" s="157"/>
      <c r="E134" s="157"/>
      <c r="F134" s="153"/>
      <c r="G134" s="158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230" t="s">
        <v>318</v>
      </c>
      <c r="X134" s="230"/>
      <c r="Y134" s="230"/>
      <c r="Z134" s="230"/>
      <c r="AA134" s="230"/>
    </row>
    <row r="135" spans="1:29" x14ac:dyDescent="0.25">
      <c r="A135" s="153"/>
      <c r="B135" s="157"/>
      <c r="C135" s="157"/>
      <c r="D135" s="157"/>
      <c r="E135" s="157"/>
      <c r="F135" s="153"/>
      <c r="G135" s="158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1"/>
      <c r="X135" s="151"/>
      <c r="Y135" s="151"/>
      <c r="Z135" s="151"/>
      <c r="AA135" s="151"/>
    </row>
    <row r="136" spans="1:29" x14ac:dyDescent="0.25">
      <c r="A136" s="153"/>
      <c r="B136" s="157"/>
      <c r="C136" s="157"/>
      <c r="D136" s="157"/>
      <c r="E136" s="157"/>
      <c r="F136" s="153"/>
      <c r="G136" s="158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2"/>
      <c r="X136" s="152"/>
      <c r="Y136" s="152"/>
      <c r="Z136" s="152"/>
      <c r="AA136" s="152"/>
    </row>
    <row r="137" spans="1:29" x14ac:dyDescent="0.25">
      <c r="A137" s="153"/>
      <c r="B137" s="157"/>
      <c r="C137" s="157"/>
      <c r="D137" s="157"/>
      <c r="E137" s="157"/>
      <c r="F137" s="153"/>
      <c r="G137" s="154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9"/>
      <c r="X137" s="159"/>
      <c r="Y137" s="159"/>
      <c r="Z137" s="159"/>
      <c r="AA137" s="159"/>
      <c r="AC137" s="160"/>
    </row>
    <row r="138" spans="1:29" ht="15.75" x14ac:dyDescent="0.25">
      <c r="A138" s="153"/>
      <c r="B138" s="157"/>
      <c r="C138" s="157"/>
      <c r="D138" s="157"/>
      <c r="E138" s="157"/>
      <c r="F138" s="153"/>
      <c r="G138" s="154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231" t="s">
        <v>319</v>
      </c>
      <c r="X138" s="231"/>
      <c r="Y138" s="231"/>
      <c r="Z138" s="231"/>
      <c r="AA138" s="231"/>
      <c r="AC138" s="161"/>
    </row>
    <row r="139" spans="1:29" ht="15.75" x14ac:dyDescent="0.25">
      <c r="A139" s="153"/>
      <c r="B139" s="157"/>
      <c r="C139" s="157"/>
      <c r="D139" s="157"/>
      <c r="E139" s="157"/>
      <c r="F139" s="153"/>
      <c r="G139" s="158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229" t="s">
        <v>320</v>
      </c>
      <c r="X139" s="229"/>
      <c r="Y139" s="229"/>
      <c r="Z139" s="229"/>
      <c r="AA139" s="229"/>
    </row>
    <row r="140" spans="1:29" ht="15.75" x14ac:dyDescent="0.25">
      <c r="A140" s="153"/>
      <c r="B140" s="157"/>
      <c r="C140" s="157"/>
      <c r="D140" s="157"/>
      <c r="E140" s="157"/>
      <c r="F140" s="162"/>
      <c r="G140" s="158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229" t="s">
        <v>321</v>
      </c>
      <c r="X140" s="229"/>
      <c r="Y140" s="229"/>
      <c r="Z140" s="229"/>
      <c r="AA140" s="229"/>
    </row>
    <row r="141" spans="1:29" x14ac:dyDescent="0.25">
      <c r="Z141" s="24" t="s">
        <v>322</v>
      </c>
    </row>
    <row r="145" spans="1:29" x14ac:dyDescent="0.25">
      <c r="A145" s="153"/>
      <c r="B145" s="157"/>
      <c r="C145" s="157"/>
      <c r="D145" s="157"/>
      <c r="E145" s="157"/>
      <c r="F145" s="153"/>
      <c r="G145" s="158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0"/>
      <c r="X145" s="160"/>
      <c r="Y145" s="160"/>
      <c r="Z145" s="160"/>
      <c r="AA145" s="160"/>
      <c r="AC145" s="161"/>
    </row>
    <row r="146" spans="1:29" x14ac:dyDescent="0.25">
      <c r="A146" s="153"/>
      <c r="B146" s="157"/>
      <c r="C146" s="157"/>
      <c r="D146" s="157"/>
      <c r="E146" s="157"/>
      <c r="F146" s="153"/>
      <c r="G146" s="158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0"/>
      <c r="X146" s="160"/>
      <c r="Y146" s="160"/>
      <c r="Z146" s="160"/>
      <c r="AA146" s="160"/>
      <c r="AC146" s="161"/>
    </row>
    <row r="147" spans="1:29" x14ac:dyDescent="0.25">
      <c r="A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AC147" s="165"/>
    </row>
    <row r="148" spans="1:29" x14ac:dyDescent="0.25">
      <c r="A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9" x14ac:dyDescent="0.25">
      <c r="A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9" x14ac:dyDescent="0.25">
      <c r="A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9" x14ac:dyDescent="0.25">
      <c r="A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9" x14ac:dyDescent="0.25">
      <c r="A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9" x14ac:dyDescent="0.25">
      <c r="A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9" x14ac:dyDescent="0.25">
      <c r="A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9" x14ac:dyDescent="0.25">
      <c r="A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1:29" x14ac:dyDescent="0.25">
      <c r="A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1:29" x14ac:dyDescent="0.25">
      <c r="A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1:29" x14ac:dyDescent="0.25">
      <c r="A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1:29" x14ac:dyDescent="0.25">
      <c r="A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1:29" x14ac:dyDescent="0.25">
      <c r="A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1:29" x14ac:dyDescent="0.25">
      <c r="A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1:29" x14ac:dyDescent="0.25">
      <c r="A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1:29" x14ac:dyDescent="0.25">
      <c r="A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1:29" x14ac:dyDescent="0.25">
      <c r="A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1:29" x14ac:dyDescent="0.25">
      <c r="A165" s="153"/>
      <c r="B165" s="166"/>
      <c r="C165" s="166"/>
      <c r="D165" s="166"/>
      <c r="E165" s="166"/>
      <c r="F165" s="153"/>
      <c r="G165" s="158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0"/>
      <c r="X165" s="160"/>
      <c r="Y165" s="160"/>
      <c r="Z165" s="160"/>
      <c r="AA165" s="160"/>
    </row>
    <row r="166" spans="1:29" x14ac:dyDescent="0.25">
      <c r="A166" s="153"/>
      <c r="B166" s="166"/>
      <c r="C166" s="166"/>
      <c r="D166" s="166"/>
      <c r="E166" s="166"/>
      <c r="F166" s="153"/>
      <c r="G166" s="158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0"/>
      <c r="X166" s="160"/>
      <c r="Y166" s="160"/>
      <c r="Z166" s="160"/>
      <c r="AA166" s="160"/>
    </row>
    <row r="167" spans="1:29" x14ac:dyDescent="0.25">
      <c r="A167" s="153"/>
      <c r="B167" s="166"/>
      <c r="C167" s="166"/>
      <c r="D167" s="166"/>
      <c r="E167" s="166"/>
      <c r="F167" s="153"/>
      <c r="G167" s="158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0"/>
      <c r="X167" s="160"/>
      <c r="Y167" s="160"/>
      <c r="Z167" s="160"/>
      <c r="AA167" s="160"/>
    </row>
    <row r="168" spans="1:29" x14ac:dyDescent="0.25">
      <c r="A168" s="153"/>
      <c r="B168" s="166"/>
      <c r="C168" s="166"/>
      <c r="D168" s="166"/>
      <c r="E168" s="166"/>
      <c r="F168" s="153"/>
      <c r="G168" s="158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0"/>
      <c r="X168" s="160"/>
      <c r="Y168" s="160"/>
      <c r="Z168" s="160"/>
      <c r="AA168" s="160"/>
    </row>
    <row r="169" spans="1:29" x14ac:dyDescent="0.25">
      <c r="A169" s="153"/>
      <c r="B169" s="166"/>
      <c r="C169" s="166"/>
      <c r="D169" s="166"/>
      <c r="E169" s="166"/>
      <c r="F169" s="153"/>
      <c r="G169" s="158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0"/>
      <c r="X169" s="160"/>
      <c r="Y169" s="160"/>
      <c r="Z169" s="160"/>
      <c r="AA169" s="160"/>
      <c r="AC169" s="161"/>
    </row>
    <row r="170" spans="1:29" x14ac:dyDescent="0.25">
      <c r="A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AC170" s="160"/>
    </row>
    <row r="171" spans="1:29" x14ac:dyDescent="0.25">
      <c r="A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AC171" s="161"/>
    </row>
    <row r="172" spans="1:29" x14ac:dyDescent="0.25">
      <c r="A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AC172" s="165"/>
    </row>
    <row r="173" spans="1:29" x14ac:dyDescent="0.25">
      <c r="A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AC173" s="165"/>
    </row>
    <row r="174" spans="1:29" x14ac:dyDescent="0.25">
      <c r="A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AC174" s="165"/>
    </row>
    <row r="175" spans="1:29" x14ac:dyDescent="0.25">
      <c r="A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AC175" s="165"/>
    </row>
    <row r="176" spans="1:29" x14ac:dyDescent="0.25">
      <c r="A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AC176" s="165"/>
    </row>
    <row r="177" spans="1:29" x14ac:dyDescent="0.25">
      <c r="A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AC177" s="165"/>
    </row>
    <row r="178" spans="1:29" x14ac:dyDescent="0.25">
      <c r="A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AC178" s="165"/>
    </row>
    <row r="179" spans="1:29" x14ac:dyDescent="0.25">
      <c r="A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AC179" s="165"/>
    </row>
    <row r="180" spans="1:29" x14ac:dyDescent="0.25">
      <c r="A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AC180" s="165"/>
    </row>
    <row r="181" spans="1:29" x14ac:dyDescent="0.25">
      <c r="A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AC181" s="165"/>
    </row>
    <row r="182" spans="1:29" x14ac:dyDescent="0.25">
      <c r="A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</sheetData>
  <mergeCells count="149">
    <mergeCell ref="W139:AA139"/>
    <mergeCell ref="W140:AA140"/>
    <mergeCell ref="Y130:Y131"/>
    <mergeCell ref="Z130:Z131"/>
    <mergeCell ref="AA130:AA131"/>
    <mergeCell ref="W133:AA133"/>
    <mergeCell ref="W134:AA134"/>
    <mergeCell ref="W138:AA138"/>
    <mergeCell ref="R130:R131"/>
    <mergeCell ref="S130:S131"/>
    <mergeCell ref="T130:T131"/>
    <mergeCell ref="U130:U131"/>
    <mergeCell ref="W130:W131"/>
    <mergeCell ref="X130:X131"/>
    <mergeCell ref="L130:L131"/>
    <mergeCell ref="M130:M131"/>
    <mergeCell ref="N130:N131"/>
    <mergeCell ref="O130:O131"/>
    <mergeCell ref="P130:P131"/>
    <mergeCell ref="Q130:Q131"/>
    <mergeCell ref="B130:B131"/>
    <mergeCell ref="F130:F131"/>
    <mergeCell ref="H130:H131"/>
    <mergeCell ref="I130:I131"/>
    <mergeCell ref="J130:J131"/>
    <mergeCell ref="K130:K131"/>
    <mergeCell ref="Y123:Y125"/>
    <mergeCell ref="Z123:Z125"/>
    <mergeCell ref="AA123:AA125"/>
    <mergeCell ref="K124:K125"/>
    <mergeCell ref="L124:L125"/>
    <mergeCell ref="M124:M125"/>
    <mergeCell ref="N124:N125"/>
    <mergeCell ref="O124:O125"/>
    <mergeCell ref="P124:P125"/>
    <mergeCell ref="Q124:Q125"/>
    <mergeCell ref="Q123:S123"/>
    <mergeCell ref="T123:T125"/>
    <mergeCell ref="U123:U125"/>
    <mergeCell ref="V123:V125"/>
    <mergeCell ref="W123:W125"/>
    <mergeCell ref="X123:X125"/>
    <mergeCell ref="R124:R125"/>
    <mergeCell ref="S124:S125"/>
    <mergeCell ref="G123:G125"/>
    <mergeCell ref="H123:H125"/>
    <mergeCell ref="I123:I125"/>
    <mergeCell ref="J123:J125"/>
    <mergeCell ref="K123:M123"/>
    <mergeCell ref="N123:P123"/>
    <mergeCell ref="A123:A125"/>
    <mergeCell ref="B123:B125"/>
    <mergeCell ref="C123:C125"/>
    <mergeCell ref="D123:D125"/>
    <mergeCell ref="E123:E125"/>
    <mergeCell ref="F123:F125"/>
    <mergeCell ref="Y92:Y94"/>
    <mergeCell ref="Z92:Z94"/>
    <mergeCell ref="AA92:AA94"/>
    <mergeCell ref="K93:K94"/>
    <mergeCell ref="L93:L94"/>
    <mergeCell ref="M93:M94"/>
    <mergeCell ref="N93:N94"/>
    <mergeCell ref="O93:O94"/>
    <mergeCell ref="P93:P94"/>
    <mergeCell ref="Q93:Q94"/>
    <mergeCell ref="Q92:S92"/>
    <mergeCell ref="T92:T94"/>
    <mergeCell ref="U92:U94"/>
    <mergeCell ref="V92:V94"/>
    <mergeCell ref="W92:W94"/>
    <mergeCell ref="X92:X94"/>
    <mergeCell ref="R93:R94"/>
    <mergeCell ref="S93:S94"/>
    <mergeCell ref="G92:G94"/>
    <mergeCell ref="H92:H94"/>
    <mergeCell ref="I92:I94"/>
    <mergeCell ref="J92:J94"/>
    <mergeCell ref="K92:M92"/>
    <mergeCell ref="N92:P92"/>
    <mergeCell ref="A92:A94"/>
    <mergeCell ref="B92:B94"/>
    <mergeCell ref="C92:C94"/>
    <mergeCell ref="D92:D94"/>
    <mergeCell ref="E92:E94"/>
    <mergeCell ref="F92:F94"/>
    <mergeCell ref="Y56:Y58"/>
    <mergeCell ref="Z56:Z58"/>
    <mergeCell ref="AA56:AA58"/>
    <mergeCell ref="K57:K58"/>
    <mergeCell ref="L57:L58"/>
    <mergeCell ref="M57:M58"/>
    <mergeCell ref="N57:N58"/>
    <mergeCell ref="O57:O58"/>
    <mergeCell ref="P57:P58"/>
    <mergeCell ref="Q57:Q58"/>
    <mergeCell ref="Q56:S56"/>
    <mergeCell ref="T56:T58"/>
    <mergeCell ref="U56:U58"/>
    <mergeCell ref="V56:V58"/>
    <mergeCell ref="W56:W58"/>
    <mergeCell ref="X56:X58"/>
    <mergeCell ref="R57:R58"/>
    <mergeCell ref="S57:S58"/>
    <mergeCell ref="G56:G58"/>
    <mergeCell ref="H56:H58"/>
    <mergeCell ref="I56:I58"/>
    <mergeCell ref="J56:J58"/>
    <mergeCell ref="K56:M56"/>
    <mergeCell ref="N56:P56"/>
    <mergeCell ref="A56:A58"/>
    <mergeCell ref="B56:B58"/>
    <mergeCell ref="C56:C58"/>
    <mergeCell ref="D56:D58"/>
    <mergeCell ref="E56:E58"/>
    <mergeCell ref="F56:F58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Z5:Z7"/>
    <mergeCell ref="AA5:AA7"/>
    <mergeCell ref="K6:K7"/>
    <mergeCell ref="L6:L7"/>
    <mergeCell ref="M6:M7"/>
    <mergeCell ref="N6:N7"/>
    <mergeCell ref="O6:O7"/>
  </mergeCells>
  <pageMargins left="0.19685039370078741" right="0.19685039370078741" top="0.31496062992125984" bottom="0.31496062992125984" header="0.23622047244094491" footer="0.27559055118110237"/>
  <pageSetup paperSize="5" scale="49" orientation="landscape" horizontalDpi="4294967292" verticalDpi="300" r:id="rId1"/>
  <rowBreaks count="3" manualBreakCount="3">
    <brk id="55" max="25" man="1"/>
    <brk id="91" max="25" man="1"/>
    <brk id="12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 2</vt:lpstr>
      <vt:lpstr>'Sheet 2'!Print_Area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7</cp:lastModifiedBy>
  <dcterms:created xsi:type="dcterms:W3CDTF">2021-02-19T01:55:59Z</dcterms:created>
  <dcterms:modified xsi:type="dcterms:W3CDTF">2022-02-23T02:30:47Z</dcterms:modified>
</cp:coreProperties>
</file>