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ominfo\Validasi SDI\Dinas Perkebunan dan Peternakan\"/>
    </mc:Choice>
  </mc:AlternateContent>
  <xr:revisionPtr revIDLastSave="0" documentId="13_ncr:1_{D7236BD2-72FE-4BFB-96F9-981E404C0961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1" l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 l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 s="1"/>
</calcChain>
</file>

<file path=xl/sharedStrings.xml><?xml version="1.0" encoding="utf-8"?>
<sst xmlns="http://schemas.openxmlformats.org/spreadsheetml/2006/main" count="40" uniqueCount="25">
  <si>
    <t>URAIAN</t>
  </si>
  <si>
    <t>SATUAN</t>
  </si>
  <si>
    <t>SUMBER DATA</t>
  </si>
  <si>
    <t>KETERANGAN</t>
  </si>
  <si>
    <t>3. Jumlah dan Nilai Produksi Daging Hewan Ternak*</t>
  </si>
  <si>
    <t>1. Jumlah Produksi Daging Hewan Ternak Besar**</t>
  </si>
  <si>
    <t>1. Jumlah Produksi Daging Sapi**</t>
  </si>
  <si>
    <t>Ton</t>
  </si>
  <si>
    <t>Kapuas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</si>
  <si>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</si>
  <si>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</si>
  <si>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</si>
  <si>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</si>
  <si>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</si>
  <si>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</si>
  <si>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</si>
  <si>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</si>
  <si>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</si>
  <si>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</si>
  <si>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</si>
  <si>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</si>
  <si>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</si>
  <si>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</si>
  <si>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Dinas Perkebunan dan Peternakan Kab.Sanggau</t>
  </si>
  <si>
    <t>Jumlah Produksi Daging Sapi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</si>
</sst>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_(* #,##0.00_);_(* \(#,##0.00\);_(* &quot;-&quot;_);_(@_)"/>
  </numFmts>
  <fonts count="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b/>
      <sz val="11"/>
      <color indexed="8"/>
      <name val="Calibri"/>
      <family val="2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164" fontId="0" fillId="0" borderId="5" xfId="1" applyNumberFormat="1" applyFont="1" applyFill="1" applyBorder="1" applyProtection="1"/>
    <xf numFmtId="0" fontId="0" fillId="0" borderId="6" xfId="0" applyFill="1" applyBorder="1" applyProtection="1"/>
    <xf numFmtId="0" fontId="0" fillId="0" borderId="7" xfId="0" applyFill="1" applyBorder="1" applyProtection="1"/>
    <xf numFmtId="0" fontId="0" fillId="0" borderId="8" xfId="0" applyFill="1" applyBorder="1" applyProtection="1"/>
    <xf numFmtId="0" fontId="0" fillId="0" borderId="5" xfId="0" applyFill="1" applyBorder="1" applyAlignment="1" applyProtection="1">
      <alignment horizontal="center"/>
    </xf>
    <xf numFmtId="41" fontId="0" fillId="0" borderId="5" xfId="1" applyFont="1" applyFill="1" applyBorder="1" applyProtection="1"/>
    <xf numFmtId="0" fontId="0" fillId="0" borderId="12" xfId="0" applyFill="1" applyBorder="1" applyAlignment="1" applyProtection="1">
      <alignment horizontal="center"/>
    </xf>
    <xf numFmtId="41" fontId="0" fillId="0" borderId="12" xfId="1" applyFont="1" applyFill="1" applyBorder="1" applyProtection="1"/>
    <xf numFmtId="0" fontId="0" fillId="0" borderId="12" xfId="0" applyFill="1" applyBorder="1" applyAlignment="1" applyProtection="1">
      <alignment vertical="top" wrapText="1"/>
    </xf>
    <xf numFmtId="0" fontId="0" fillId="0" borderId="11" xfId="0" applyBorder="1"/>
    <xf numFmtId="0" fontId="3" fillId="0" borderId="6" xfId="0" applyFont="1" applyFill="1" applyBorder="1" applyProtection="1"/>
    <xf numFmtId="41" fontId="0" fillId="0" borderId="5" xfId="0" applyNumberFormat="1" applyFill="1" applyBorder="1" applyAlignment="1" applyProtection="1">
      <alignment vertical="top" wrapText="1"/>
    </xf>
    <xf numFmtId="0" fontId="0" fillId="0" borderId="8" xfId="0" applyBorder="1"/>
    <xf numFmtId="0" fontId="3" fillId="0" borderId="5" xfId="0" applyFont="1" applyFill="1" applyBorder="1" applyAlignment="1" applyProtection="1">
      <alignment horizontal="center"/>
    </xf>
    <xf numFmtId="164" fontId="3" fillId="0" borderId="5" xfId="1" applyNumberFormat="1" applyFont="1" applyFill="1" applyBorder="1" applyProtection="1"/>
    <xf numFmtId="41" fontId="2" fillId="0" borderId="5" xfId="1" applyFont="1" applyFill="1" applyBorder="1" applyAlignment="1" applyProtection="1">
      <alignment vertical="top" wrapText="1"/>
    </xf>
    <xf numFmtId="41" fontId="0" fillId="0" borderId="8" xfId="0" applyNumberFormat="1" applyBorder="1"/>
    <xf numFmtId="0" fontId="0" fillId="0" borderId="5" xfId="0" applyFill="1" applyBorder="1" applyAlignment="1" applyProtection="1">
      <alignment vertical="top" wrapText="1"/>
    </xf>
    <xf numFmtId="0" fontId="0" fillId="0" borderId="13" xfId="0" applyFill="1" applyBorder="1" applyProtection="1"/>
    <xf numFmtId="0" fontId="0" fillId="0" borderId="14" xfId="0" applyFill="1" applyBorder="1" applyProtection="1"/>
    <xf numFmtId="0" fontId="0" fillId="0" borderId="15" xfId="0" applyFill="1" applyBorder="1" applyProtection="1"/>
    <xf numFmtId="0" fontId="0" fillId="0" borderId="16" xfId="0" applyFill="1" applyBorder="1" applyAlignment="1" applyProtection="1">
      <alignment horizontal="center"/>
    </xf>
    <xf numFmtId="164" fontId="0" fillId="0" borderId="16" xfId="1" applyNumberFormat="1" applyFont="1" applyFill="1" applyBorder="1" applyProtection="1"/>
    <xf numFmtId="0" fontId="0" fillId="0" borderId="16" xfId="0" applyFill="1" applyBorder="1" applyAlignment="1" applyProtection="1">
      <alignment vertical="top" wrapText="1"/>
    </xf>
    <xf numFmtId="0" fontId="0" fillId="0" borderId="15" xfId="0" applyBorder="1"/>
    <xf numFmtId="164" fontId="0" fillId="0" borderId="17" xfId="1" applyNumberFormat="1" applyFont="1" applyFill="1" applyBorder="1" applyProtection="1"/>
    <xf numFmtId="0" fontId="3" fillId="0" borderId="9" xfId="0" applyFont="1" applyFill="1" applyBorder="1" applyAlignment="1" applyProtection="1">
      <alignment horizontal="left" wrapText="1"/>
    </xf>
    <xf numFmtId="0" fontId="0" fillId="0" borderId="10" xfId="0" applyBorder="1"/>
    <xf numFmtId="0" fontId="0" fillId="0" borderId="11" xfId="0" applyBorder="1"/>
    <xf numFmtId="0" fontId="3" fillId="0" borderId="7" xfId="0" applyFont="1" applyFill="1" applyBorder="1" applyAlignment="1" applyProtection="1">
      <alignment horizontal="left" wrapText="1"/>
    </xf>
    <xf numFmtId="0" fontId="3" fillId="0" borderId="8" xfId="0" applyFont="1" applyFill="1" applyBorder="1" applyAlignment="1" applyProtection="1">
      <alignment horizontal="left" wrapText="1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164" fontId="0" fillId="0" borderId="18" xfId="1" applyNumberFormat="1" applyFont="1" applyFill="1" applyBorder="1" applyAlignment="1" applyProtection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/>
    </xf>
  </cellXfs>
  <cellStyles count="2">
    <cellStyle name="Ko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sqref="A1:J1"/>
    </sheetView>
  </sheetViews>
  <sheetFormatPr defaultRowHeight="14.4" x14ac:dyDescent="0.3"/>
  <cols>
    <col min="1" max="3" width="3" customWidth="1"/>
    <col min="5" max="5" width="25.5546875" customWidth="1"/>
    <col min="6" max="8" width="10.77734375" customWidth="1"/>
    <col min="9" max="10" width="18" customWidth="1"/>
  </cols>
  <sheetData>
    <row r="1" spans="1:10" ht="21" x14ac:dyDescent="0.3">
      <c r="A1" s="41" t="s">
        <v>24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5" customHeight="1" x14ac:dyDescent="0.3">
      <c r="A2" s="35" t="s">
        <v>0</v>
      </c>
      <c r="B2" s="36"/>
      <c r="C2" s="36"/>
      <c r="D2" s="36"/>
      <c r="E2" s="37"/>
      <c r="F2" s="1" t="s">
        <v>1</v>
      </c>
      <c r="G2" s="3">
        <v>2019</v>
      </c>
      <c r="H2" s="3">
        <v>2020</v>
      </c>
      <c r="I2" s="2" t="s">
        <v>2</v>
      </c>
      <c r="J2" s="2" t="s">
        <v>3</v>
      </c>
    </row>
    <row r="3" spans="1:10" ht="15" customHeight="1" x14ac:dyDescent="0.3">
      <c r="A3" s="30" t="s">
        <v>4</v>
      </c>
      <c r="B3" s="31"/>
      <c r="C3" s="31"/>
      <c r="D3" s="31"/>
      <c r="E3" s="32"/>
      <c r="F3" s="10"/>
      <c r="G3" s="11"/>
      <c r="H3" s="11"/>
      <c r="I3" s="12"/>
      <c r="J3" s="13"/>
    </row>
    <row r="4" spans="1:10" ht="15" customHeight="1" x14ac:dyDescent="0.3">
      <c r="A4" s="14"/>
      <c r="B4" s="33" t="s">
        <v>5</v>
      </c>
      <c r="C4" s="33"/>
      <c r="D4" s="33"/>
      <c r="E4" s="34"/>
      <c r="F4" s="8"/>
      <c r="G4" s="9"/>
      <c r="H4" s="9"/>
      <c r="I4" s="15"/>
      <c r="J4" s="16"/>
    </row>
    <row r="5" spans="1:10" x14ac:dyDescent="0.3">
      <c r="A5" s="5"/>
      <c r="B5" s="6"/>
      <c r="C5" s="33" t="s">
        <v>6</v>
      </c>
      <c r="D5" s="33"/>
      <c r="E5" s="34"/>
      <c r="F5" s="17" t="s">
        <v>7</v>
      </c>
      <c r="G5" s="18">
        <f>SUM(G6:G20)</f>
        <v>398.82600000000002</v>
      </c>
      <c r="H5" s="18">
        <f>SUM(H6:H20)</f>
        <v>307.65499999999997</v>
      </c>
      <c r="I5" s="19"/>
      <c r="J5" s="20"/>
    </row>
    <row r="6" spans="1:10" x14ac:dyDescent="0.3">
      <c r="A6" s="5"/>
      <c r="B6" s="6"/>
      <c r="C6" s="6"/>
      <c r="D6" s="6" t="s">
        <v>8</v>
      </c>
      <c r="E6" s="7"/>
      <c r="F6" s="8" t="s">
        <v>7</v>
      </c>
      <c r="G6" s="4">
        <f>192280/1000</f>
        <v>192.28</v>
      </c>
      <c r="H6" s="29">
        <f>176077/1000</f>
        <v>176.077</v>
      </c>
      <c r="I6" s="38" t="s">
        <v>23</v>
      </c>
      <c r="J6" s="16"/>
    </row>
    <row r="7" spans="1:10" x14ac:dyDescent="0.3">
      <c r="A7" s="5"/>
      <c r="B7" s="6"/>
      <c r="C7" s="6"/>
      <c r="D7" s="6" t="s">
        <v>9</v>
      </c>
      <c r="E7" s="7"/>
      <c r="F7" s="8" t="s">
        <v>7</v>
      </c>
      <c r="G7" s="4">
        <f>26102/1000</f>
        <v>26.102</v>
      </c>
      <c r="H7" s="29">
        <f>10143/1000</f>
        <v>10.143000000000001</v>
      </c>
      <c r="I7" s="39"/>
      <c r="J7" s="16"/>
    </row>
    <row r="8" spans="1:10" x14ac:dyDescent="0.3">
      <c r="A8" s="5"/>
      <c r="B8" s="6"/>
      <c r="C8" s="6"/>
      <c r="D8" s="6" t="s">
        <v>10</v>
      </c>
      <c r="E8" s="7"/>
      <c r="F8" s="8" t="s">
        <v>7</v>
      </c>
      <c r="G8" s="4">
        <f>8650/1000</f>
        <v>8.65</v>
      </c>
      <c r="H8" s="29">
        <f>4402/1000</f>
        <v>4.4020000000000001</v>
      </c>
      <c r="I8" s="39"/>
      <c r="J8" s="16"/>
    </row>
    <row r="9" spans="1:10" x14ac:dyDescent="0.3">
      <c r="A9" s="5"/>
      <c r="B9" s="6"/>
      <c r="C9" s="6"/>
      <c r="D9" s="6" t="s">
        <v>11</v>
      </c>
      <c r="E9" s="7"/>
      <c r="F9" s="8" t="s">
        <v>7</v>
      </c>
      <c r="G9" s="4">
        <f>911/1000</f>
        <v>0.91100000000000003</v>
      </c>
      <c r="H9" s="29">
        <f>1063/1000</f>
        <v>1.0629999999999999</v>
      </c>
      <c r="I9" s="40"/>
      <c r="J9" s="16"/>
    </row>
    <row r="10" spans="1:10" x14ac:dyDescent="0.3">
      <c r="A10" s="5"/>
      <c r="B10" s="6"/>
      <c r="C10" s="6"/>
      <c r="D10" s="6" t="s">
        <v>12</v>
      </c>
      <c r="E10" s="7"/>
      <c r="F10" s="8" t="s">
        <v>7</v>
      </c>
      <c r="G10" s="4">
        <f>9409/1000</f>
        <v>9.4090000000000007</v>
      </c>
      <c r="H10" s="29">
        <f>6831/1000</f>
        <v>6.8310000000000004</v>
      </c>
      <c r="I10" s="15"/>
      <c r="J10" s="16"/>
    </row>
    <row r="11" spans="1:10" x14ac:dyDescent="0.3">
      <c r="A11" s="5"/>
      <c r="B11" s="6"/>
      <c r="C11" s="6"/>
      <c r="D11" s="6" t="s">
        <v>13</v>
      </c>
      <c r="E11" s="7"/>
      <c r="F11" s="8" t="s">
        <v>7</v>
      </c>
      <c r="G11" s="4">
        <f>9864/1000</f>
        <v>9.8640000000000008</v>
      </c>
      <c r="H11" s="29">
        <f>4554/1000</f>
        <v>4.5540000000000003</v>
      </c>
      <c r="I11" s="15"/>
      <c r="J11" s="16"/>
    </row>
    <row r="12" spans="1:10" x14ac:dyDescent="0.3">
      <c r="A12" s="5"/>
      <c r="B12" s="6"/>
      <c r="C12" s="6"/>
      <c r="D12" s="6" t="s">
        <v>14</v>
      </c>
      <c r="E12" s="7"/>
      <c r="F12" s="8" t="s">
        <v>7</v>
      </c>
      <c r="G12" s="4">
        <f>16390/1000</f>
        <v>16.39</v>
      </c>
      <c r="H12" s="29">
        <f>15027/1000</f>
        <v>15.026999999999999</v>
      </c>
      <c r="I12" s="15"/>
      <c r="J12" s="16"/>
    </row>
    <row r="13" spans="1:10" x14ac:dyDescent="0.3">
      <c r="A13" s="5"/>
      <c r="B13" s="6"/>
      <c r="C13" s="6"/>
      <c r="D13" s="6" t="s">
        <v>15</v>
      </c>
      <c r="E13" s="7"/>
      <c r="F13" s="8" t="s">
        <v>7</v>
      </c>
      <c r="G13" s="4">
        <f>23675/1000</f>
        <v>23.675000000000001</v>
      </c>
      <c r="H13" s="29">
        <f>19581/1000</f>
        <v>19.581</v>
      </c>
      <c r="I13" s="15"/>
      <c r="J13" s="16"/>
    </row>
    <row r="14" spans="1:10" x14ac:dyDescent="0.3">
      <c r="A14" s="5"/>
      <c r="B14" s="6"/>
      <c r="C14" s="6"/>
      <c r="D14" s="6" t="s">
        <v>16</v>
      </c>
      <c r="E14" s="7"/>
      <c r="F14" s="8" t="s">
        <v>7</v>
      </c>
      <c r="G14" s="4">
        <f>13658/1000</f>
        <v>13.657999999999999</v>
      </c>
      <c r="H14" s="29">
        <f>8197/1000</f>
        <v>8.1969999999999992</v>
      </c>
      <c r="I14" s="21"/>
      <c r="J14" s="16"/>
    </row>
    <row r="15" spans="1:10" x14ac:dyDescent="0.3">
      <c r="A15" s="5"/>
      <c r="B15" s="6"/>
      <c r="C15" s="6"/>
      <c r="D15" s="6" t="s">
        <v>17</v>
      </c>
      <c r="E15" s="7"/>
      <c r="F15" s="8" t="s">
        <v>7</v>
      </c>
      <c r="G15" s="4">
        <f>37637/1000</f>
        <v>37.637</v>
      </c>
      <c r="H15" s="29">
        <f>8501/1000</f>
        <v>8.5009999999999994</v>
      </c>
      <c r="I15" s="21"/>
      <c r="J15" s="16"/>
    </row>
    <row r="16" spans="1:10" x14ac:dyDescent="0.3">
      <c r="A16" s="5"/>
      <c r="B16" s="6"/>
      <c r="C16" s="6"/>
      <c r="D16" s="6" t="s">
        <v>18</v>
      </c>
      <c r="E16" s="7"/>
      <c r="F16" s="8" t="s">
        <v>7</v>
      </c>
      <c r="G16" s="4">
        <f>19274/1000</f>
        <v>19.274000000000001</v>
      </c>
      <c r="H16" s="29">
        <f>12599/1000</f>
        <v>12.599</v>
      </c>
      <c r="I16" s="21"/>
      <c r="J16" s="16"/>
    </row>
    <row r="17" spans="1:10" x14ac:dyDescent="0.3">
      <c r="A17" s="5"/>
      <c r="B17" s="6"/>
      <c r="C17" s="6"/>
      <c r="D17" s="6" t="s">
        <v>19</v>
      </c>
      <c r="E17" s="7"/>
      <c r="F17" s="8" t="s">
        <v>7</v>
      </c>
      <c r="G17" s="4">
        <f>11838/1000</f>
        <v>11.837999999999999</v>
      </c>
      <c r="H17" s="29">
        <f>7438/1000</f>
        <v>7.4379999999999997</v>
      </c>
      <c r="I17" s="21"/>
      <c r="J17" s="16"/>
    </row>
    <row r="18" spans="1:10" x14ac:dyDescent="0.3">
      <c r="A18" s="5"/>
      <c r="B18" s="6"/>
      <c r="C18" s="6"/>
      <c r="D18" s="6" t="s">
        <v>20</v>
      </c>
      <c r="E18" s="7"/>
      <c r="F18" s="8" t="s">
        <v>7</v>
      </c>
      <c r="G18" s="4">
        <f>1518/1000</f>
        <v>1.518</v>
      </c>
      <c r="H18" s="29">
        <f>607/1000</f>
        <v>0.60699999999999998</v>
      </c>
      <c r="I18" s="21"/>
      <c r="J18" s="16"/>
    </row>
    <row r="19" spans="1:10" x14ac:dyDescent="0.3">
      <c r="A19" s="5"/>
      <c r="B19" s="6"/>
      <c r="C19" s="6"/>
      <c r="D19" s="6" t="s">
        <v>21</v>
      </c>
      <c r="E19" s="7"/>
      <c r="F19" s="8" t="s">
        <v>7</v>
      </c>
      <c r="G19" s="4">
        <f>18363/1000</f>
        <v>18.363</v>
      </c>
      <c r="H19" s="29">
        <f>27626/1000</f>
        <v>27.626000000000001</v>
      </c>
      <c r="I19" s="21"/>
      <c r="J19" s="16"/>
    </row>
    <row r="20" spans="1:10" x14ac:dyDescent="0.3">
      <c r="A20" s="22"/>
      <c r="B20" s="23"/>
      <c r="C20" s="23"/>
      <c r="D20" s="23" t="s">
        <v>22</v>
      </c>
      <c r="E20" s="24"/>
      <c r="F20" s="25" t="s">
        <v>7</v>
      </c>
      <c r="G20" s="26">
        <f>9257/1000</f>
        <v>9.2569999999999997</v>
      </c>
      <c r="H20" s="29">
        <f>5009/1000</f>
        <v>5.0090000000000003</v>
      </c>
      <c r="I20" s="27"/>
      <c r="J20" s="28"/>
    </row>
  </sheetData>
  <mergeCells count="6">
    <mergeCell ref="A1:J1"/>
    <mergeCell ref="A3:E3"/>
    <mergeCell ref="B4:E4"/>
    <mergeCell ref="C5:E5"/>
    <mergeCell ref="A2:E2"/>
    <mergeCell ref="I6:I9"/>
  </mergeCells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2021-03-31T03:35:33Z</cp:lastPrinted>
  <dcterms:created xsi:type="dcterms:W3CDTF">2021-02-15T07:56:24Z</dcterms:created>
  <dcterms:modified xsi:type="dcterms:W3CDTF">2021-05-17T07:48:51Z</dcterms:modified>
</cp:coreProperties>
</file>