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vimacbook/Documents/Lie666e/Koperasi/Data Koperasi Tahun 2022 dan 2023 done/"/>
    </mc:Choice>
  </mc:AlternateContent>
  <xr:revisionPtr revIDLastSave="0" documentId="13_ncr:1_{572C6EFB-22B4-5243-9CB0-3C30BC2AF9A8}" xr6:coauthVersionLast="47" xr6:coauthVersionMax="47" xr10:uidLastSave="{00000000-0000-0000-0000-000000000000}"/>
  <bookViews>
    <workbookView xWindow="0" yWindow="500" windowWidth="28800" windowHeight="16180" activeTab="1" xr2:uid="{00000000-000D-0000-FFFF-FFFF00000000}"/>
  </bookViews>
  <sheets>
    <sheet name="Sheet1" sheetId="1" r:id="rId1"/>
    <sheet name="Direktori 2022" sheetId="5" r:id="rId2"/>
    <sheet name="Direktori 2023" sheetId="6" r:id="rId3"/>
  </sheets>
  <definedNames>
    <definedName name="_xlnm._FilterDatabase" localSheetId="1" hidden="1">'Direktori 2022'!$H$1:$H$282</definedName>
    <definedName name="_xlnm._FilterDatabase" localSheetId="2" hidden="1">'Direktori 2023'!$A$192:$AB$331</definedName>
    <definedName name="_xlnm.Print_Area" localSheetId="1">'Direktori 2022'!$A$1:$AA$250</definedName>
    <definedName name="_xlnm.Print_Area" localSheetId="2">'Direktori 2023'!$A$1:$AA$341</definedName>
    <definedName name="_xlnm.Print_Area" localSheetId="0">Sheet1!$A$1:$H$23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3" i="1"/>
  <c r="Z329" i="6"/>
  <c r="Y329" i="6"/>
  <c r="X329" i="6"/>
  <c r="W329" i="6"/>
  <c r="V329" i="6"/>
  <c r="U329" i="6"/>
  <c r="T329" i="6"/>
  <c r="R329" i="6"/>
  <c r="Q329" i="6"/>
  <c r="O329" i="6"/>
  <c r="N329" i="6"/>
  <c r="L329" i="6"/>
  <c r="K329" i="6"/>
  <c r="J329" i="6"/>
  <c r="I329" i="6"/>
  <c r="H329" i="6"/>
  <c r="F15" i="1" s="1"/>
  <c r="C328" i="6"/>
  <c r="C327" i="6"/>
  <c r="C326" i="6"/>
  <c r="C325" i="6"/>
  <c r="C324" i="6"/>
  <c r="AA323" i="6"/>
  <c r="S323" i="6"/>
  <c r="P323" i="6"/>
  <c r="M323" i="6"/>
  <c r="AA322" i="6"/>
  <c r="AA329" i="6" s="1"/>
  <c r="AB329" i="6" s="1"/>
  <c r="S322" i="6"/>
  <c r="S329" i="6" s="1"/>
  <c r="P322" i="6"/>
  <c r="M322" i="6"/>
  <c r="Z317" i="6"/>
  <c r="Y317" i="6"/>
  <c r="X317" i="6"/>
  <c r="W317" i="6"/>
  <c r="V317" i="6"/>
  <c r="U317" i="6"/>
  <c r="T317" i="6"/>
  <c r="R317" i="6"/>
  <c r="Q317" i="6"/>
  <c r="O317" i="6"/>
  <c r="N317" i="6"/>
  <c r="L317" i="6"/>
  <c r="K317" i="6"/>
  <c r="J317" i="6"/>
  <c r="I317" i="6"/>
  <c r="H317" i="6"/>
  <c r="F10" i="1" s="1"/>
  <c r="C316" i="6"/>
  <c r="C315" i="6"/>
  <c r="C314" i="6"/>
  <c r="C313" i="6"/>
  <c r="C312" i="6"/>
  <c r="AA311" i="6"/>
  <c r="S311" i="6"/>
  <c r="M311" i="6"/>
  <c r="AA310" i="6"/>
  <c r="S310" i="6"/>
  <c r="P310" i="6"/>
  <c r="M310" i="6"/>
  <c r="AA309" i="6"/>
  <c r="S309" i="6"/>
  <c r="P309" i="6"/>
  <c r="M309" i="6"/>
  <c r="AA308" i="6"/>
  <c r="S308" i="6"/>
  <c r="P308" i="6"/>
  <c r="M308" i="6"/>
  <c r="AA307" i="6"/>
  <c r="S307" i="6"/>
  <c r="P307" i="6"/>
  <c r="M307" i="6"/>
  <c r="AA306" i="6"/>
  <c r="S306" i="6"/>
  <c r="P306" i="6"/>
  <c r="M306" i="6"/>
  <c r="AA305" i="6"/>
  <c r="S305" i="6"/>
  <c r="P305" i="6"/>
  <c r="M305" i="6"/>
  <c r="AA304" i="6"/>
  <c r="S304" i="6"/>
  <c r="P304" i="6"/>
  <c r="M304" i="6"/>
  <c r="M317" i="6" s="1"/>
  <c r="AA303" i="6"/>
  <c r="AA317" i="6" s="1"/>
  <c r="AB317" i="6" s="1"/>
  <c r="S303" i="6"/>
  <c r="P303" i="6"/>
  <c r="M303" i="6"/>
  <c r="Z301" i="6"/>
  <c r="Y301" i="6"/>
  <c r="X301" i="6"/>
  <c r="W301" i="6"/>
  <c r="V301" i="6"/>
  <c r="U301" i="6"/>
  <c r="T301" i="6"/>
  <c r="R301" i="6"/>
  <c r="Q301" i="6"/>
  <c r="O301" i="6"/>
  <c r="N301" i="6"/>
  <c r="L301" i="6"/>
  <c r="K301" i="6"/>
  <c r="J301" i="6"/>
  <c r="I301" i="6"/>
  <c r="H301" i="6"/>
  <c r="F23" i="1" s="1"/>
  <c r="C300" i="6"/>
  <c r="C299" i="6"/>
  <c r="C298" i="6"/>
  <c r="C297" i="6"/>
  <c r="C296" i="6"/>
  <c r="AA295" i="6"/>
  <c r="S295" i="6"/>
  <c r="P295" i="6"/>
  <c r="M295" i="6"/>
  <c r="AA294" i="6"/>
  <c r="S294" i="6"/>
  <c r="P294" i="6"/>
  <c r="M294" i="6"/>
  <c r="AA293" i="6"/>
  <c r="AA301" i="6" s="1"/>
  <c r="AB301" i="6" s="1"/>
  <c r="S293" i="6"/>
  <c r="S301" i="6" s="1"/>
  <c r="P293" i="6"/>
  <c r="P301" i="6" s="1"/>
  <c r="M293" i="6"/>
  <c r="M301" i="6" s="1"/>
  <c r="AB292" i="6"/>
  <c r="Z291" i="6"/>
  <c r="Y291" i="6"/>
  <c r="X291" i="6"/>
  <c r="W291" i="6"/>
  <c r="V291" i="6"/>
  <c r="U291" i="6"/>
  <c r="T291" i="6"/>
  <c r="R291" i="6"/>
  <c r="Q291" i="6"/>
  <c r="O291" i="6"/>
  <c r="N291" i="6"/>
  <c r="L291" i="6"/>
  <c r="K291" i="6"/>
  <c r="J291" i="6"/>
  <c r="I291" i="6"/>
  <c r="H291" i="6"/>
  <c r="C290" i="6"/>
  <c r="C289" i="6"/>
  <c r="C288" i="6"/>
  <c r="C287" i="6"/>
  <c r="C286" i="6"/>
  <c r="C291" i="6" s="1"/>
  <c r="AA285" i="6"/>
  <c r="S285" i="6"/>
  <c r="P285" i="6"/>
  <c r="M285" i="6"/>
  <c r="AA284" i="6"/>
  <c r="S284" i="6"/>
  <c r="P284" i="6"/>
  <c r="M284" i="6"/>
  <c r="AA283" i="6"/>
  <c r="S283" i="6"/>
  <c r="P283" i="6"/>
  <c r="M283" i="6"/>
  <c r="AA282" i="6"/>
  <c r="AA291" i="6" s="1"/>
  <c r="AB291" i="6" s="1"/>
  <c r="S282" i="6"/>
  <c r="S291" i="6" s="1"/>
  <c r="P282" i="6"/>
  <c r="P291" i="6" s="1"/>
  <c r="M282" i="6"/>
  <c r="M291" i="6" s="1"/>
  <c r="Z280" i="6"/>
  <c r="Y280" i="6"/>
  <c r="X280" i="6"/>
  <c r="W280" i="6"/>
  <c r="V280" i="6"/>
  <c r="U280" i="6"/>
  <c r="T280" i="6"/>
  <c r="R280" i="6"/>
  <c r="Q280" i="6"/>
  <c r="O280" i="6"/>
  <c r="N280" i="6"/>
  <c r="L280" i="6"/>
  <c r="K280" i="6"/>
  <c r="J280" i="6"/>
  <c r="I280" i="6"/>
  <c r="H280" i="6"/>
  <c r="F14" i="1" s="1"/>
  <c r="C279" i="6"/>
  <c r="C278" i="6"/>
  <c r="C277" i="6"/>
  <c r="C276" i="6"/>
  <c r="C275" i="6"/>
  <c r="S274" i="6"/>
  <c r="P274" i="6"/>
  <c r="M274" i="6"/>
  <c r="AA273" i="6"/>
  <c r="S273" i="6"/>
  <c r="P273" i="6"/>
  <c r="M273" i="6"/>
  <c r="AA272" i="6"/>
  <c r="S272" i="6"/>
  <c r="P272" i="6"/>
  <c r="M272" i="6"/>
  <c r="AA271" i="6"/>
  <c r="S271" i="6"/>
  <c r="P271" i="6"/>
  <c r="M271" i="6"/>
  <c r="AA270" i="6"/>
  <c r="S270" i="6"/>
  <c r="P270" i="6"/>
  <c r="M270" i="6"/>
  <c r="AA269" i="6"/>
  <c r="S269" i="6"/>
  <c r="P269" i="6"/>
  <c r="M269" i="6"/>
  <c r="AA268" i="6"/>
  <c r="S268" i="6"/>
  <c r="P268" i="6"/>
  <c r="M268" i="6"/>
  <c r="AA267" i="6"/>
  <c r="S267" i="6"/>
  <c r="P267" i="6"/>
  <c r="M267" i="6"/>
  <c r="AA266" i="6"/>
  <c r="S266" i="6"/>
  <c r="P266" i="6"/>
  <c r="M266" i="6"/>
  <c r="AA265" i="6"/>
  <c r="S265" i="6"/>
  <c r="P265" i="6"/>
  <c r="M265" i="6"/>
  <c r="AA264" i="6"/>
  <c r="AA280" i="6" s="1"/>
  <c r="AB280" i="6" s="1"/>
  <c r="S264" i="6"/>
  <c r="S280" i="6" s="1"/>
  <c r="P264" i="6"/>
  <c r="M264" i="6"/>
  <c r="M280" i="6" s="1"/>
  <c r="Z259" i="6"/>
  <c r="Y259" i="6"/>
  <c r="X259" i="6"/>
  <c r="W259" i="6"/>
  <c r="V259" i="6"/>
  <c r="U259" i="6"/>
  <c r="T259" i="6"/>
  <c r="R259" i="6"/>
  <c r="Q259" i="6"/>
  <c r="O259" i="6"/>
  <c r="N259" i="6"/>
  <c r="L259" i="6"/>
  <c r="K259" i="6"/>
  <c r="J259" i="6"/>
  <c r="I259" i="6"/>
  <c r="H259" i="6"/>
  <c r="C258" i="6"/>
  <c r="C257" i="6"/>
  <c r="C256" i="6"/>
  <c r="C255" i="6"/>
  <c r="C254" i="6"/>
  <c r="AA253" i="6"/>
  <c r="S253" i="6"/>
  <c r="P253" i="6"/>
  <c r="M253" i="6"/>
  <c r="AA252" i="6"/>
  <c r="S252" i="6"/>
  <c r="P252" i="6"/>
  <c r="M252" i="6"/>
  <c r="AA251" i="6"/>
  <c r="S251" i="6"/>
  <c r="P251" i="6"/>
  <c r="M251" i="6"/>
  <c r="AA250" i="6"/>
  <c r="S250" i="6"/>
  <c r="P250" i="6"/>
  <c r="M250" i="6"/>
  <c r="AA249" i="6"/>
  <c r="AA259" i="6" s="1"/>
  <c r="AB259" i="6" s="1"/>
  <c r="S249" i="6"/>
  <c r="S259" i="6" s="1"/>
  <c r="P249" i="6"/>
  <c r="M249" i="6"/>
  <c r="M259" i="6" s="1"/>
  <c r="Z247" i="6"/>
  <c r="Y247" i="6"/>
  <c r="X247" i="6"/>
  <c r="W247" i="6"/>
  <c r="V247" i="6"/>
  <c r="U247" i="6"/>
  <c r="T247" i="6"/>
  <c r="R247" i="6"/>
  <c r="Q247" i="6"/>
  <c r="O247" i="6"/>
  <c r="N247" i="6"/>
  <c r="L247" i="6"/>
  <c r="K247" i="6"/>
  <c r="J247" i="6"/>
  <c r="I247" i="6"/>
  <c r="H247" i="6"/>
  <c r="F11" i="1" s="1"/>
  <c r="C246" i="6"/>
  <c r="C245" i="6"/>
  <c r="C244" i="6"/>
  <c r="C243" i="6"/>
  <c r="C242" i="6"/>
  <c r="S241" i="6"/>
  <c r="P241" i="6"/>
  <c r="M241" i="6"/>
  <c r="AA240" i="6"/>
  <c r="S240" i="6"/>
  <c r="P240" i="6"/>
  <c r="M240" i="6"/>
  <c r="AA239" i="6"/>
  <c r="S239" i="6"/>
  <c r="P239" i="6"/>
  <c r="M239" i="6"/>
  <c r="AA238" i="6"/>
  <c r="S238" i="6"/>
  <c r="P238" i="6"/>
  <c r="M238" i="6"/>
  <c r="AA237" i="6"/>
  <c r="S237" i="6"/>
  <c r="P237" i="6"/>
  <c r="M237" i="6"/>
  <c r="AA236" i="6"/>
  <c r="S236" i="6"/>
  <c r="P236" i="6"/>
  <c r="M236" i="6"/>
  <c r="AA235" i="6"/>
  <c r="S235" i="6"/>
  <c r="P235" i="6"/>
  <c r="M235" i="6"/>
  <c r="AA234" i="6"/>
  <c r="S234" i="6"/>
  <c r="P234" i="6"/>
  <c r="M234" i="6"/>
  <c r="AA233" i="6"/>
  <c r="S233" i="6"/>
  <c r="P233" i="6"/>
  <c r="M233" i="6"/>
  <c r="AA232" i="6"/>
  <c r="S232" i="6"/>
  <c r="P232" i="6"/>
  <c r="M232" i="6"/>
  <c r="AA231" i="6"/>
  <c r="S231" i="6"/>
  <c r="P231" i="6"/>
  <c r="M231" i="6"/>
  <c r="AA230" i="6"/>
  <c r="S230" i="6"/>
  <c r="P230" i="6"/>
  <c r="M230" i="6"/>
  <c r="AA229" i="6"/>
  <c r="S229" i="6"/>
  <c r="P229" i="6"/>
  <c r="M229" i="6"/>
  <c r="AA228" i="6"/>
  <c r="S228" i="6"/>
  <c r="P228" i="6"/>
  <c r="M228" i="6"/>
  <c r="AA227" i="6"/>
  <c r="S227" i="6"/>
  <c r="P227" i="6"/>
  <c r="M227" i="6"/>
  <c r="AA226" i="6"/>
  <c r="S226" i="6"/>
  <c r="P226" i="6"/>
  <c r="M226" i="6"/>
  <c r="AA225" i="6"/>
  <c r="S225" i="6"/>
  <c r="P225" i="6"/>
  <c r="M225" i="6"/>
  <c r="AA224" i="6"/>
  <c r="AA247" i="6" s="1"/>
  <c r="AB247" i="6" s="1"/>
  <c r="S224" i="6"/>
  <c r="S247" i="6" s="1"/>
  <c r="P224" i="6"/>
  <c r="M224" i="6"/>
  <c r="Z222" i="6"/>
  <c r="Y222" i="6"/>
  <c r="X222" i="6"/>
  <c r="W222" i="6"/>
  <c r="V222" i="6"/>
  <c r="U222" i="6"/>
  <c r="T222" i="6"/>
  <c r="R222" i="6"/>
  <c r="Q222" i="6"/>
  <c r="O222" i="6"/>
  <c r="N222" i="6"/>
  <c r="L222" i="6"/>
  <c r="K222" i="6"/>
  <c r="J222" i="6"/>
  <c r="I222" i="6"/>
  <c r="H222" i="6"/>
  <c r="F19" i="1" s="1"/>
  <c r="C221" i="6"/>
  <c r="C220" i="6"/>
  <c r="C219" i="6"/>
  <c r="C218" i="6"/>
  <c r="C217" i="6"/>
  <c r="AA216" i="6"/>
  <c r="S216" i="6"/>
  <c r="P216" i="6"/>
  <c r="M216" i="6"/>
  <c r="AA215" i="6"/>
  <c r="S215" i="6"/>
  <c r="P215" i="6"/>
  <c r="M215" i="6"/>
  <c r="AA214" i="6"/>
  <c r="S214" i="6"/>
  <c r="P214" i="6"/>
  <c r="M214" i="6"/>
  <c r="AA213" i="6"/>
  <c r="S213" i="6"/>
  <c r="P213" i="6"/>
  <c r="M213" i="6"/>
  <c r="M222" i="6" s="1"/>
  <c r="Z211" i="6"/>
  <c r="Y211" i="6"/>
  <c r="X211" i="6"/>
  <c r="W211" i="6"/>
  <c r="V211" i="6"/>
  <c r="U211" i="6"/>
  <c r="T211" i="6"/>
  <c r="R211" i="6"/>
  <c r="Q211" i="6"/>
  <c r="P211" i="6"/>
  <c r="O211" i="6"/>
  <c r="N211" i="6"/>
  <c r="L211" i="6"/>
  <c r="K211" i="6"/>
  <c r="J211" i="6"/>
  <c r="I211" i="6"/>
  <c r="H211" i="6"/>
  <c r="F12" i="1" s="1"/>
  <c r="C210" i="6"/>
  <c r="C209" i="6"/>
  <c r="C208" i="6"/>
  <c r="C207" i="6"/>
  <c r="C206" i="6"/>
  <c r="AA205" i="6"/>
  <c r="S205" i="6"/>
  <c r="P205" i="6"/>
  <c r="M205" i="6"/>
  <c r="AA204" i="6"/>
  <c r="S204" i="6"/>
  <c r="P204" i="6"/>
  <c r="M204" i="6"/>
  <c r="AA203" i="6"/>
  <c r="S203" i="6"/>
  <c r="P203" i="6"/>
  <c r="M203" i="6"/>
  <c r="AA202" i="6"/>
  <c r="S202" i="6"/>
  <c r="P202" i="6"/>
  <c r="M202" i="6"/>
  <c r="AA201" i="6"/>
  <c r="S201" i="6"/>
  <c r="P201" i="6"/>
  <c r="M201" i="6"/>
  <c r="AA200" i="6"/>
  <c r="S200" i="6"/>
  <c r="P200" i="6"/>
  <c r="M200" i="6"/>
  <c r="AA199" i="6"/>
  <c r="S199" i="6"/>
  <c r="P199" i="6"/>
  <c r="M199" i="6"/>
  <c r="AA198" i="6"/>
  <c r="S198" i="6"/>
  <c r="P198" i="6"/>
  <c r="M198" i="6"/>
  <c r="AA197" i="6"/>
  <c r="S197" i="6"/>
  <c r="P197" i="6"/>
  <c r="M197" i="6"/>
  <c r="AA196" i="6"/>
  <c r="S196" i="6"/>
  <c r="P196" i="6"/>
  <c r="M196" i="6"/>
  <c r="AA195" i="6"/>
  <c r="S195" i="6"/>
  <c r="P195" i="6"/>
  <c r="M195" i="6"/>
  <c r="AA194" i="6"/>
  <c r="S194" i="6"/>
  <c r="P194" i="6"/>
  <c r="M194" i="6"/>
  <c r="AA193" i="6"/>
  <c r="S193" i="6"/>
  <c r="P193" i="6"/>
  <c r="M193" i="6"/>
  <c r="AA192" i="6"/>
  <c r="S192" i="6"/>
  <c r="P192" i="6"/>
  <c r="M192" i="6"/>
  <c r="AA191" i="6"/>
  <c r="S191" i="6"/>
  <c r="P191" i="6"/>
  <c r="M191" i="6"/>
  <c r="AA190" i="6"/>
  <c r="S190" i="6"/>
  <c r="P190" i="6"/>
  <c r="M190" i="6"/>
  <c r="AA189" i="6"/>
  <c r="S189" i="6"/>
  <c r="P189" i="6"/>
  <c r="M189" i="6"/>
  <c r="AA188" i="6"/>
  <c r="S188" i="6"/>
  <c r="P188" i="6"/>
  <c r="M188" i="6"/>
  <c r="AA187" i="6"/>
  <c r="S187" i="6"/>
  <c r="P187" i="6"/>
  <c r="M187" i="6"/>
  <c r="AA186" i="6"/>
  <c r="S186" i="6"/>
  <c r="P186" i="6"/>
  <c r="M186" i="6"/>
  <c r="AA185" i="6"/>
  <c r="S185" i="6"/>
  <c r="P185" i="6"/>
  <c r="M185" i="6"/>
  <c r="AA184" i="6"/>
  <c r="S184" i="6"/>
  <c r="P184" i="6"/>
  <c r="M184" i="6"/>
  <c r="AA183" i="6"/>
  <c r="S183" i="6"/>
  <c r="P183" i="6"/>
  <c r="M183" i="6"/>
  <c r="AA182" i="6"/>
  <c r="S182" i="6"/>
  <c r="P182" i="6"/>
  <c r="M182" i="6"/>
  <c r="AA181" i="6"/>
  <c r="S181" i="6"/>
  <c r="P181" i="6"/>
  <c r="M181" i="6"/>
  <c r="AA180" i="6"/>
  <c r="S180" i="6"/>
  <c r="P180" i="6"/>
  <c r="M180" i="6"/>
  <c r="AA179" i="6"/>
  <c r="S179" i="6"/>
  <c r="P179" i="6"/>
  <c r="M179" i="6"/>
  <c r="AA178" i="6"/>
  <c r="S178" i="6"/>
  <c r="P178" i="6"/>
  <c r="M178" i="6"/>
  <c r="AA177" i="6"/>
  <c r="AA211" i="6" s="1"/>
  <c r="AB211" i="6" s="1"/>
  <c r="S177" i="6"/>
  <c r="S211" i="6" s="1"/>
  <c r="P177" i="6"/>
  <c r="M177" i="6"/>
  <c r="AA176" i="6"/>
  <c r="S176" i="6"/>
  <c r="P176" i="6"/>
  <c r="M176" i="6"/>
  <c r="Z174" i="6"/>
  <c r="Y174" i="6"/>
  <c r="X174" i="6"/>
  <c r="W174" i="6"/>
  <c r="V174" i="6"/>
  <c r="U174" i="6"/>
  <c r="T174" i="6"/>
  <c r="R174" i="6"/>
  <c r="Q174" i="6"/>
  <c r="O174" i="6"/>
  <c r="N174" i="6"/>
  <c r="L174" i="6"/>
  <c r="K174" i="6"/>
  <c r="J174" i="6"/>
  <c r="I174" i="6"/>
  <c r="H174" i="6"/>
  <c r="C173" i="6"/>
  <c r="C172" i="6"/>
  <c r="C171" i="6"/>
  <c r="C170" i="6"/>
  <c r="C169" i="6"/>
  <c r="AA168" i="6"/>
  <c r="S168" i="6"/>
  <c r="P168" i="6"/>
  <c r="M168" i="6"/>
  <c r="AA167" i="6"/>
  <c r="S167" i="6"/>
  <c r="P167" i="6"/>
  <c r="M167" i="6"/>
  <c r="AA166" i="6"/>
  <c r="S166" i="6"/>
  <c r="P166" i="6"/>
  <c r="M166" i="6"/>
  <c r="AA165" i="6"/>
  <c r="S165" i="6"/>
  <c r="P165" i="6"/>
  <c r="M165" i="6"/>
  <c r="AA164" i="6"/>
  <c r="S164" i="6"/>
  <c r="P164" i="6"/>
  <c r="M164" i="6"/>
  <c r="AA163" i="6"/>
  <c r="S163" i="6"/>
  <c r="P163" i="6"/>
  <c r="M163" i="6"/>
  <c r="AA162" i="6"/>
  <c r="S162" i="6"/>
  <c r="P162" i="6"/>
  <c r="M162" i="6"/>
  <c r="AA161" i="6"/>
  <c r="S161" i="6"/>
  <c r="P161" i="6"/>
  <c r="M161" i="6"/>
  <c r="AA160" i="6"/>
  <c r="S160" i="6"/>
  <c r="P160" i="6"/>
  <c r="M160" i="6"/>
  <c r="AA159" i="6"/>
  <c r="S159" i="6"/>
  <c r="P159" i="6"/>
  <c r="M159" i="6"/>
  <c r="AA158" i="6"/>
  <c r="S158" i="6"/>
  <c r="P158" i="6"/>
  <c r="M158" i="6"/>
  <c r="AA157" i="6"/>
  <c r="S157" i="6"/>
  <c r="P157" i="6"/>
  <c r="M157" i="6"/>
  <c r="AA156" i="6"/>
  <c r="S156" i="6"/>
  <c r="P156" i="6"/>
  <c r="M156" i="6"/>
  <c r="AA155" i="6"/>
  <c r="M155" i="6"/>
  <c r="AA154" i="6"/>
  <c r="S154" i="6"/>
  <c r="P154" i="6"/>
  <c r="M154" i="6"/>
  <c r="AA153" i="6"/>
  <c r="S153" i="6"/>
  <c r="P153" i="6"/>
  <c r="M153" i="6"/>
  <c r="AA152" i="6"/>
  <c r="S152" i="6"/>
  <c r="P152" i="6"/>
  <c r="M152" i="6"/>
  <c r="AA151" i="6"/>
  <c r="S151" i="6"/>
  <c r="P151" i="6"/>
  <c r="M151" i="6"/>
  <c r="AA150" i="6"/>
  <c r="S150" i="6"/>
  <c r="P150" i="6"/>
  <c r="M150" i="6"/>
  <c r="AA149" i="6"/>
  <c r="S149" i="6"/>
  <c r="P149" i="6"/>
  <c r="M149" i="6"/>
  <c r="AA148" i="6"/>
  <c r="S148" i="6"/>
  <c r="P148" i="6"/>
  <c r="M148" i="6"/>
  <c r="AA147" i="6"/>
  <c r="S147" i="6"/>
  <c r="P147" i="6"/>
  <c r="M147" i="6"/>
  <c r="AA146" i="6"/>
  <c r="S146" i="6"/>
  <c r="P146" i="6"/>
  <c r="M146" i="6"/>
  <c r="AA145" i="6"/>
  <c r="S145" i="6"/>
  <c r="P145" i="6"/>
  <c r="M145" i="6"/>
  <c r="AA144" i="6"/>
  <c r="S144" i="6"/>
  <c r="P144" i="6"/>
  <c r="M144" i="6"/>
  <c r="AA143" i="6"/>
  <c r="S143" i="6"/>
  <c r="P143" i="6"/>
  <c r="M143" i="6"/>
  <c r="AA142" i="6"/>
  <c r="S142" i="6"/>
  <c r="P142" i="6"/>
  <c r="M142" i="6"/>
  <c r="AA141" i="6"/>
  <c r="S141" i="6"/>
  <c r="P141" i="6"/>
  <c r="M141" i="6"/>
  <c r="AA140" i="6"/>
  <c r="S140" i="6"/>
  <c r="P140" i="6"/>
  <c r="M140" i="6"/>
  <c r="AA139" i="6"/>
  <c r="S139" i="6"/>
  <c r="P139" i="6"/>
  <c r="M139" i="6"/>
  <c r="AA138" i="6"/>
  <c r="S138" i="6"/>
  <c r="P138" i="6"/>
  <c r="M138" i="6"/>
  <c r="AA137" i="6"/>
  <c r="S137" i="6"/>
  <c r="S174" i="6" s="1"/>
  <c r="P137" i="6"/>
  <c r="M137" i="6"/>
  <c r="M174" i="6" s="1"/>
  <c r="Z132" i="6"/>
  <c r="Y132" i="6"/>
  <c r="X132" i="6"/>
  <c r="W132" i="6"/>
  <c r="V132" i="6"/>
  <c r="U132" i="6"/>
  <c r="T132" i="6"/>
  <c r="R132" i="6"/>
  <c r="Q132" i="6"/>
  <c r="O132" i="6"/>
  <c r="N132" i="6"/>
  <c r="L132" i="6"/>
  <c r="K132" i="6"/>
  <c r="J132" i="6"/>
  <c r="I132" i="6"/>
  <c r="H132" i="6"/>
  <c r="F18" i="1" s="1"/>
  <c r="C131" i="6"/>
  <c r="C130" i="6"/>
  <c r="C129" i="6"/>
  <c r="C128" i="6"/>
  <c r="C127" i="6"/>
  <c r="AA126" i="6"/>
  <c r="S126" i="6"/>
  <c r="P126" i="6"/>
  <c r="M126" i="6"/>
  <c r="AA125" i="6"/>
  <c r="S125" i="6"/>
  <c r="P125" i="6"/>
  <c r="M125" i="6"/>
  <c r="AA124" i="6"/>
  <c r="S124" i="6"/>
  <c r="P124" i="6"/>
  <c r="M124" i="6"/>
  <c r="AA123" i="6"/>
  <c r="S123" i="6"/>
  <c r="P123" i="6"/>
  <c r="M123" i="6"/>
  <c r="AA122" i="6"/>
  <c r="S122" i="6"/>
  <c r="P122" i="6"/>
  <c r="M122" i="6"/>
  <c r="AA121" i="6"/>
  <c r="S121" i="6"/>
  <c r="P121" i="6"/>
  <c r="M121" i="6"/>
  <c r="S120" i="6"/>
  <c r="P120" i="6"/>
  <c r="P132" i="6" s="1"/>
  <c r="M120" i="6"/>
  <c r="M132" i="6" s="1"/>
  <c r="Z118" i="6"/>
  <c r="Y118" i="6"/>
  <c r="X118" i="6"/>
  <c r="W118" i="6"/>
  <c r="V118" i="6"/>
  <c r="U118" i="6"/>
  <c r="T118" i="6"/>
  <c r="R118" i="6"/>
  <c r="Q118" i="6"/>
  <c r="O118" i="6"/>
  <c r="N118" i="6"/>
  <c r="L118" i="6"/>
  <c r="K118" i="6"/>
  <c r="J118" i="6"/>
  <c r="I118" i="6"/>
  <c r="H118" i="6"/>
  <c r="C117" i="6"/>
  <c r="C116" i="6"/>
  <c r="C115" i="6"/>
  <c r="C114" i="6"/>
  <c r="C113" i="6"/>
  <c r="C118" i="6" s="1"/>
  <c r="S112" i="6"/>
  <c r="P112" i="6"/>
  <c r="M112" i="6"/>
  <c r="AA111" i="6"/>
  <c r="S111" i="6"/>
  <c r="P111" i="6"/>
  <c r="M111" i="6"/>
  <c r="AA110" i="6"/>
  <c r="AA118" i="6" s="1"/>
  <c r="AB118" i="6" s="1"/>
  <c r="S110" i="6"/>
  <c r="S118" i="6" s="1"/>
  <c r="P110" i="6"/>
  <c r="P118" i="6" s="1"/>
  <c r="M110" i="6"/>
  <c r="Z108" i="6"/>
  <c r="Y108" i="6"/>
  <c r="X108" i="6"/>
  <c r="W108" i="6"/>
  <c r="V108" i="6"/>
  <c r="U108" i="6"/>
  <c r="T108" i="6"/>
  <c r="R108" i="6"/>
  <c r="Q108" i="6"/>
  <c r="O108" i="6"/>
  <c r="N108" i="6"/>
  <c r="L108" i="6"/>
  <c r="K108" i="6"/>
  <c r="J108" i="6"/>
  <c r="I108" i="6"/>
  <c r="H108" i="6"/>
  <c r="F17" i="1" s="1"/>
  <c r="C107" i="6"/>
  <c r="C106" i="6"/>
  <c r="C105" i="6"/>
  <c r="C104" i="6"/>
  <c r="C103" i="6"/>
  <c r="C108" i="6" s="1"/>
  <c r="S102" i="6"/>
  <c r="AA101" i="6"/>
  <c r="S101" i="6"/>
  <c r="AA100" i="6"/>
  <c r="S100" i="6"/>
  <c r="AA99" i="6"/>
  <c r="S99" i="6"/>
  <c r="P99" i="6"/>
  <c r="AA98" i="6"/>
  <c r="S98" i="6"/>
  <c r="P98" i="6"/>
  <c r="AA97" i="6"/>
  <c r="S97" i="6"/>
  <c r="P97" i="6"/>
  <c r="AA96" i="6"/>
  <c r="S96" i="6"/>
  <c r="P96" i="6"/>
  <c r="AA95" i="6"/>
  <c r="S95" i="6"/>
  <c r="P95" i="6"/>
  <c r="M95" i="6"/>
  <c r="AA94" i="6"/>
  <c r="S94" i="6"/>
  <c r="P94" i="6"/>
  <c r="M94" i="6"/>
  <c r="AA93" i="6"/>
  <c r="S93" i="6"/>
  <c r="P93" i="6"/>
  <c r="M93" i="6"/>
  <c r="S92" i="6"/>
  <c r="P92" i="6"/>
  <c r="M92" i="6"/>
  <c r="AA91" i="6"/>
  <c r="S91" i="6"/>
  <c r="P91" i="6"/>
  <c r="M91" i="6"/>
  <c r="AA90" i="6"/>
  <c r="S90" i="6"/>
  <c r="P90" i="6"/>
  <c r="M90" i="6"/>
  <c r="AA89" i="6"/>
  <c r="S89" i="6"/>
  <c r="P89" i="6"/>
  <c r="M89" i="6"/>
  <c r="AA88" i="6"/>
  <c r="S88" i="6"/>
  <c r="P88" i="6"/>
  <c r="M88" i="6"/>
  <c r="AA87" i="6"/>
  <c r="S87" i="6"/>
  <c r="P87" i="6"/>
  <c r="M87" i="6"/>
  <c r="AA86" i="6"/>
  <c r="S86" i="6"/>
  <c r="P86" i="6"/>
  <c r="M86" i="6"/>
  <c r="Z84" i="6"/>
  <c r="Y84" i="6"/>
  <c r="X84" i="6"/>
  <c r="W84" i="6"/>
  <c r="V84" i="6"/>
  <c r="U84" i="6"/>
  <c r="T84" i="6"/>
  <c r="R84" i="6"/>
  <c r="Q84" i="6"/>
  <c r="O84" i="6"/>
  <c r="N84" i="6"/>
  <c r="L84" i="6"/>
  <c r="K84" i="6"/>
  <c r="J84" i="6"/>
  <c r="I84" i="6"/>
  <c r="H84" i="6"/>
  <c r="F16" i="1" s="1"/>
  <c r="C83" i="6"/>
  <c r="C82" i="6"/>
  <c r="C81" i="6"/>
  <c r="C80" i="6"/>
  <c r="C79" i="6"/>
  <c r="C84" i="6" s="1"/>
  <c r="AA78" i="6"/>
  <c r="S78" i="6"/>
  <c r="P78" i="6"/>
  <c r="M78" i="6"/>
  <c r="AA77" i="6"/>
  <c r="S77" i="6"/>
  <c r="P77" i="6"/>
  <c r="M77" i="6"/>
  <c r="AA76" i="6"/>
  <c r="S76" i="6"/>
  <c r="P76" i="6"/>
  <c r="M76" i="6"/>
  <c r="AA75" i="6"/>
  <c r="S75" i="6"/>
  <c r="P75" i="6"/>
  <c r="M75" i="6"/>
  <c r="AA74" i="6"/>
  <c r="S74" i="6"/>
  <c r="P74" i="6"/>
  <c r="M74" i="6"/>
  <c r="AA73" i="6"/>
  <c r="S73" i="6"/>
  <c r="P73" i="6"/>
  <c r="M73" i="6"/>
  <c r="AA72" i="6"/>
  <c r="S72" i="6"/>
  <c r="P72" i="6"/>
  <c r="M72" i="6"/>
  <c r="AA71" i="6"/>
  <c r="S71" i="6"/>
  <c r="P71" i="6"/>
  <c r="M71" i="6"/>
  <c r="AA70" i="6"/>
  <c r="S70" i="6"/>
  <c r="P70" i="6"/>
  <c r="M70" i="6"/>
  <c r="AA69" i="6"/>
  <c r="S69" i="6"/>
  <c r="P69" i="6"/>
  <c r="M69" i="6"/>
  <c r="AA68" i="6"/>
  <c r="S68" i="6"/>
  <c r="P68" i="6"/>
  <c r="M68" i="6"/>
  <c r="AA67" i="6"/>
  <c r="S67" i="6"/>
  <c r="P67" i="6"/>
  <c r="M67" i="6"/>
  <c r="AA66" i="6"/>
  <c r="S66" i="6"/>
  <c r="P66" i="6"/>
  <c r="M66" i="6"/>
  <c r="AA65" i="6"/>
  <c r="S65" i="6"/>
  <c r="P65" i="6"/>
  <c r="M65" i="6"/>
  <c r="AA64" i="6"/>
  <c r="S64" i="6"/>
  <c r="S84" i="6" s="1"/>
  <c r="P64" i="6"/>
  <c r="M64" i="6"/>
  <c r="S63" i="6"/>
  <c r="P63" i="6"/>
  <c r="M63" i="6"/>
  <c r="AA62" i="6"/>
  <c r="S62" i="6"/>
  <c r="P62" i="6"/>
  <c r="M62" i="6"/>
  <c r="AA61" i="6"/>
  <c r="S61" i="6"/>
  <c r="P61" i="6"/>
  <c r="M61" i="6"/>
  <c r="AA60" i="6"/>
  <c r="S60" i="6"/>
  <c r="P60" i="6"/>
  <c r="M60" i="6"/>
  <c r="AA59" i="6"/>
  <c r="S59" i="6"/>
  <c r="P59" i="6"/>
  <c r="M59" i="6"/>
  <c r="AA58" i="6"/>
  <c r="S58" i="6"/>
  <c r="P58" i="6"/>
  <c r="M58" i="6"/>
  <c r="AA57" i="6"/>
  <c r="S57" i="6"/>
  <c r="P57" i="6"/>
  <c r="M57" i="6"/>
  <c r="AA56" i="6"/>
  <c r="S56" i="6"/>
  <c r="P56" i="6"/>
  <c r="M56" i="6"/>
  <c r="AA55" i="6"/>
  <c r="S55" i="6"/>
  <c r="P55" i="6"/>
  <c r="M55" i="6"/>
  <c r="AA54" i="6"/>
  <c r="S54" i="6"/>
  <c r="P54" i="6"/>
  <c r="M54" i="6"/>
  <c r="Z52" i="6"/>
  <c r="Y52" i="6"/>
  <c r="X52" i="6"/>
  <c r="W52" i="6"/>
  <c r="V52" i="6"/>
  <c r="U52" i="6"/>
  <c r="T52" i="6"/>
  <c r="R52" i="6"/>
  <c r="R330" i="6" s="1"/>
  <c r="Q52" i="6"/>
  <c r="O52" i="6"/>
  <c r="N52" i="6"/>
  <c r="L52" i="6"/>
  <c r="K52" i="6"/>
  <c r="J52" i="6"/>
  <c r="J330" i="6" s="1"/>
  <c r="I52" i="6"/>
  <c r="I330" i="6" s="1"/>
  <c r="H52" i="6"/>
  <c r="C51" i="6"/>
  <c r="C50" i="6"/>
  <c r="C49" i="6"/>
  <c r="C48" i="6"/>
  <c r="C47" i="6"/>
  <c r="C52" i="6" s="1"/>
  <c r="AA46" i="6"/>
  <c r="S46" i="6"/>
  <c r="P46" i="6"/>
  <c r="M46" i="6"/>
  <c r="AA45" i="6"/>
  <c r="S45" i="6"/>
  <c r="P45" i="6"/>
  <c r="M45" i="6"/>
  <c r="AA44" i="6"/>
  <c r="S44" i="6"/>
  <c r="P44" i="6"/>
  <c r="M44" i="6"/>
  <c r="AA43" i="6"/>
  <c r="S43" i="6"/>
  <c r="P43" i="6"/>
  <c r="M43" i="6"/>
  <c r="AA42" i="6"/>
  <c r="S42" i="6"/>
  <c r="P42" i="6"/>
  <c r="M42" i="6"/>
  <c r="AA41" i="6"/>
  <c r="S41" i="6"/>
  <c r="P41" i="6"/>
  <c r="M41" i="6"/>
  <c r="AA40" i="6"/>
  <c r="S40" i="6"/>
  <c r="P40" i="6"/>
  <c r="M40" i="6"/>
  <c r="AA39" i="6"/>
  <c r="S39" i="6"/>
  <c r="P39" i="6"/>
  <c r="M39" i="6"/>
  <c r="AA38" i="6"/>
  <c r="S38" i="6"/>
  <c r="P38" i="6"/>
  <c r="M38" i="6"/>
  <c r="AA37" i="6"/>
  <c r="S37" i="6"/>
  <c r="P37" i="6"/>
  <c r="M37" i="6"/>
  <c r="AA36" i="6"/>
  <c r="S36" i="6"/>
  <c r="P36" i="6"/>
  <c r="M36" i="6"/>
  <c r="AA35" i="6"/>
  <c r="S35" i="6"/>
  <c r="P35" i="6"/>
  <c r="M35" i="6"/>
  <c r="AA34" i="6"/>
  <c r="S34" i="6"/>
  <c r="P34" i="6"/>
  <c r="M34" i="6"/>
  <c r="AA33" i="6"/>
  <c r="S33" i="6"/>
  <c r="P33" i="6"/>
  <c r="M33" i="6"/>
  <c r="AA32" i="6"/>
  <c r="S32" i="6"/>
  <c r="P32" i="6"/>
  <c r="M32" i="6"/>
  <c r="AA31" i="6"/>
  <c r="S31" i="6"/>
  <c r="P31" i="6"/>
  <c r="M31" i="6"/>
  <c r="AA30" i="6"/>
  <c r="S30" i="6"/>
  <c r="P30" i="6"/>
  <c r="M30" i="6"/>
  <c r="AA29" i="6"/>
  <c r="S29" i="6"/>
  <c r="P29" i="6"/>
  <c r="M29" i="6"/>
  <c r="AA28" i="6"/>
  <c r="S28" i="6"/>
  <c r="P28" i="6"/>
  <c r="M28" i="6"/>
  <c r="AA27" i="6"/>
  <c r="S27" i="6"/>
  <c r="P27" i="6"/>
  <c r="M27" i="6"/>
  <c r="AA26" i="6"/>
  <c r="S26" i="6"/>
  <c r="P26" i="6"/>
  <c r="M26" i="6"/>
  <c r="AA25" i="6"/>
  <c r="S25" i="6"/>
  <c r="P25" i="6"/>
  <c r="M25" i="6"/>
  <c r="AA24" i="6"/>
  <c r="S24" i="6"/>
  <c r="P24" i="6"/>
  <c r="M24" i="6"/>
  <c r="AA23" i="6"/>
  <c r="S23" i="6"/>
  <c r="P23" i="6"/>
  <c r="M23" i="6"/>
  <c r="AA22" i="6"/>
  <c r="S22" i="6"/>
  <c r="P22" i="6"/>
  <c r="M22" i="6"/>
  <c r="AA21" i="6"/>
  <c r="S21" i="6"/>
  <c r="P21" i="6"/>
  <c r="M21" i="6"/>
  <c r="AA20" i="6"/>
  <c r="S20" i="6"/>
  <c r="P20" i="6"/>
  <c r="M20" i="6"/>
  <c r="AA19" i="6"/>
  <c r="S19" i="6"/>
  <c r="P19" i="6"/>
  <c r="M19" i="6"/>
  <c r="AA18" i="6"/>
  <c r="S18" i="6"/>
  <c r="P18" i="6"/>
  <c r="M18" i="6"/>
  <c r="AA17" i="6"/>
  <c r="S17" i="6"/>
  <c r="P17" i="6"/>
  <c r="M17" i="6"/>
  <c r="AA16" i="6"/>
  <c r="S16" i="6"/>
  <c r="P16" i="6"/>
  <c r="M16" i="6"/>
  <c r="AA15" i="6"/>
  <c r="S15" i="6"/>
  <c r="P15" i="6"/>
  <c r="M15" i="6"/>
  <c r="AA14" i="6"/>
  <c r="S14" i="6"/>
  <c r="P14" i="6"/>
  <c r="M14" i="6"/>
  <c r="AA13" i="6"/>
  <c r="S13" i="6"/>
  <c r="P13" i="6"/>
  <c r="M13" i="6"/>
  <c r="AA12" i="6"/>
  <c r="S12" i="6"/>
  <c r="P12" i="6"/>
  <c r="M12" i="6"/>
  <c r="AA11" i="6"/>
  <c r="S11" i="6"/>
  <c r="P11" i="6"/>
  <c r="M11" i="6"/>
  <c r="AA10" i="6"/>
  <c r="AA52" i="6" s="1"/>
  <c r="AB52" i="6" s="1"/>
  <c r="S10" i="6"/>
  <c r="P10" i="6"/>
  <c r="P52" i="6" s="1"/>
  <c r="M10" i="6"/>
  <c r="S52" i="6" l="1"/>
  <c r="M247" i="6"/>
  <c r="P174" i="6"/>
  <c r="U330" i="6"/>
  <c r="AA84" i="6"/>
  <c r="AB84" i="6" s="1"/>
  <c r="AB331" i="6" s="1"/>
  <c r="W330" i="6"/>
  <c r="AA330" i="6" s="1"/>
  <c r="H330" i="6"/>
  <c r="Q330" i="6"/>
  <c r="Z330" i="6"/>
  <c r="M118" i="6"/>
  <c r="AA174" i="6"/>
  <c r="AB174" i="6" s="1"/>
  <c r="P222" i="6"/>
  <c r="C247" i="6"/>
  <c r="P259" i="6"/>
  <c r="C280" i="6"/>
  <c r="S317" i="6"/>
  <c r="P329" i="6"/>
  <c r="S132" i="6"/>
  <c r="T330" i="6"/>
  <c r="L330" i="6"/>
  <c r="C317" i="6"/>
  <c r="M84" i="6"/>
  <c r="AA108" i="6"/>
  <c r="AB108" i="6" s="1"/>
  <c r="M211" i="6"/>
  <c r="C211" i="6"/>
  <c r="S222" i="6"/>
  <c r="C259" i="6"/>
  <c r="P84" i="6"/>
  <c r="P330" i="6" s="1"/>
  <c r="P247" i="6"/>
  <c r="P280" i="6"/>
  <c r="S108" i="6"/>
  <c r="X330" i="6"/>
  <c r="O330" i="6"/>
  <c r="AA132" i="6"/>
  <c r="AB132" i="6" s="1"/>
  <c r="AA222" i="6"/>
  <c r="AB222" i="6" s="1"/>
  <c r="C222" i="6"/>
  <c r="N330" i="6"/>
  <c r="C301" i="6"/>
  <c r="F9" i="1"/>
  <c r="F8" i="1" s="1"/>
  <c r="M108" i="6"/>
  <c r="K330" i="6"/>
  <c r="M52" i="6"/>
  <c r="Y330" i="6"/>
  <c r="P108" i="6"/>
  <c r="C174" i="6"/>
  <c r="P317" i="6"/>
  <c r="M329" i="6"/>
  <c r="C329" i="6"/>
  <c r="F6" i="1" l="1"/>
  <c r="F7" i="1"/>
  <c r="M330" i="6"/>
  <c r="S330" i="6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6" i="1" s="1"/>
  <c r="Z229" i="5"/>
  <c r="Y229" i="5"/>
  <c r="X229" i="5"/>
  <c r="W229" i="5"/>
  <c r="V229" i="5"/>
  <c r="U229" i="5"/>
  <c r="T229" i="5"/>
  <c r="R229" i="5"/>
  <c r="Q229" i="5"/>
  <c r="O229" i="5"/>
  <c r="N229" i="5"/>
  <c r="L229" i="5"/>
  <c r="K229" i="5"/>
  <c r="J229" i="5"/>
  <c r="I229" i="5"/>
  <c r="H229" i="5"/>
  <c r="AA228" i="5"/>
  <c r="S228" i="5"/>
  <c r="P228" i="5"/>
  <c r="M228" i="5"/>
  <c r="AA227" i="5"/>
  <c r="AA229" i="5" s="1"/>
  <c r="AB229" i="5" s="1"/>
  <c r="S227" i="5"/>
  <c r="P227" i="5"/>
  <c r="M227" i="5"/>
  <c r="Z222" i="5"/>
  <c r="Y222" i="5"/>
  <c r="X222" i="5"/>
  <c r="W222" i="5"/>
  <c r="V222" i="5"/>
  <c r="U222" i="5"/>
  <c r="T222" i="5"/>
  <c r="R222" i="5"/>
  <c r="Q222" i="5"/>
  <c r="O222" i="5"/>
  <c r="N222" i="5"/>
  <c r="L222" i="5"/>
  <c r="K222" i="5"/>
  <c r="J222" i="5"/>
  <c r="I222" i="5"/>
  <c r="H222" i="5"/>
  <c r="AA221" i="5"/>
  <c r="S221" i="5"/>
  <c r="P221" i="5"/>
  <c r="M221" i="5"/>
  <c r="AA220" i="5"/>
  <c r="S220" i="5"/>
  <c r="P220" i="5"/>
  <c r="M220" i="5"/>
  <c r="AA219" i="5"/>
  <c r="S219" i="5"/>
  <c r="P219" i="5"/>
  <c r="M219" i="5"/>
  <c r="AA218" i="5"/>
  <c r="S218" i="5"/>
  <c r="P218" i="5"/>
  <c r="M218" i="5"/>
  <c r="AA217" i="5"/>
  <c r="S217" i="5"/>
  <c r="P217" i="5"/>
  <c r="M217" i="5"/>
  <c r="AA216" i="5"/>
  <c r="AA222" i="5" s="1"/>
  <c r="AB222" i="5" s="1"/>
  <c r="S216" i="5"/>
  <c r="P216" i="5"/>
  <c r="M216" i="5"/>
  <c r="Z214" i="5"/>
  <c r="Y214" i="5"/>
  <c r="X214" i="5"/>
  <c r="W214" i="5"/>
  <c r="V214" i="5"/>
  <c r="U214" i="5"/>
  <c r="T214" i="5"/>
  <c r="R214" i="5"/>
  <c r="Q214" i="5"/>
  <c r="O214" i="5"/>
  <c r="N214" i="5"/>
  <c r="L214" i="5"/>
  <c r="K214" i="5"/>
  <c r="J214" i="5"/>
  <c r="I214" i="5"/>
  <c r="H214" i="5"/>
  <c r="AA213" i="5"/>
  <c r="S213" i="5"/>
  <c r="P213" i="5"/>
  <c r="M213" i="5"/>
  <c r="AA212" i="5"/>
  <c r="S212" i="5"/>
  <c r="P212" i="5"/>
  <c r="M212" i="5"/>
  <c r="AA211" i="5"/>
  <c r="AA214" i="5" s="1"/>
  <c r="AB214" i="5" s="1"/>
  <c r="S211" i="5"/>
  <c r="P211" i="5"/>
  <c r="M211" i="5"/>
  <c r="Z209" i="5"/>
  <c r="Y209" i="5"/>
  <c r="X209" i="5"/>
  <c r="W209" i="5"/>
  <c r="V209" i="5"/>
  <c r="U209" i="5"/>
  <c r="T209" i="5"/>
  <c r="R209" i="5"/>
  <c r="Q209" i="5"/>
  <c r="O209" i="5"/>
  <c r="N209" i="5"/>
  <c r="L209" i="5"/>
  <c r="K209" i="5"/>
  <c r="J209" i="5"/>
  <c r="I209" i="5"/>
  <c r="H209" i="5"/>
  <c r="AA208" i="5"/>
  <c r="AA209" i="5" s="1"/>
  <c r="AB209" i="5" s="1"/>
  <c r="S208" i="5"/>
  <c r="S209" i="5" s="1"/>
  <c r="P208" i="5"/>
  <c r="M208" i="5"/>
  <c r="AA207" i="5"/>
  <c r="S207" i="5"/>
  <c r="P207" i="5"/>
  <c r="P209" i="5" s="1"/>
  <c r="M207" i="5"/>
  <c r="M209" i="5" s="1"/>
  <c r="AA206" i="5"/>
  <c r="S206" i="5"/>
  <c r="P206" i="5"/>
  <c r="M206" i="5"/>
  <c r="Z204" i="5"/>
  <c r="Y204" i="5"/>
  <c r="X204" i="5"/>
  <c r="W204" i="5"/>
  <c r="V204" i="5"/>
  <c r="U204" i="5"/>
  <c r="T204" i="5"/>
  <c r="R204" i="5"/>
  <c r="Q204" i="5"/>
  <c r="O204" i="5"/>
  <c r="N204" i="5"/>
  <c r="L204" i="5"/>
  <c r="K204" i="5"/>
  <c r="J204" i="5"/>
  <c r="I204" i="5"/>
  <c r="H204" i="5"/>
  <c r="AA203" i="5"/>
  <c r="S203" i="5"/>
  <c r="P203" i="5"/>
  <c r="M203" i="5"/>
  <c r="AA202" i="5"/>
  <c r="S202" i="5"/>
  <c r="P202" i="5"/>
  <c r="M202" i="5"/>
  <c r="AA201" i="5"/>
  <c r="S201" i="5"/>
  <c r="P201" i="5"/>
  <c r="M201" i="5"/>
  <c r="AA200" i="5"/>
  <c r="S200" i="5"/>
  <c r="P200" i="5"/>
  <c r="M200" i="5"/>
  <c r="AA199" i="5"/>
  <c r="S199" i="5"/>
  <c r="P199" i="5"/>
  <c r="M199" i="5"/>
  <c r="AA198" i="5"/>
  <c r="S198" i="5"/>
  <c r="P198" i="5"/>
  <c r="M198" i="5"/>
  <c r="AA197" i="5"/>
  <c r="S197" i="5"/>
  <c r="P197" i="5"/>
  <c r="M197" i="5"/>
  <c r="AA196" i="5"/>
  <c r="S196" i="5"/>
  <c r="P196" i="5"/>
  <c r="M196" i="5"/>
  <c r="AA195" i="5"/>
  <c r="S195" i="5"/>
  <c r="P195" i="5"/>
  <c r="M195" i="5"/>
  <c r="AA194" i="5"/>
  <c r="S194" i="5"/>
  <c r="P194" i="5"/>
  <c r="P204" i="5" s="1"/>
  <c r="M194" i="5"/>
  <c r="M204" i="5" s="1"/>
  <c r="Z189" i="5"/>
  <c r="Y189" i="5"/>
  <c r="X189" i="5"/>
  <c r="W189" i="5"/>
  <c r="V189" i="5"/>
  <c r="U189" i="5"/>
  <c r="T189" i="5"/>
  <c r="R189" i="5"/>
  <c r="Q189" i="5"/>
  <c r="O189" i="5"/>
  <c r="N189" i="5"/>
  <c r="L189" i="5"/>
  <c r="K189" i="5"/>
  <c r="J189" i="5"/>
  <c r="I189" i="5"/>
  <c r="H189" i="5"/>
  <c r="AA188" i="5"/>
  <c r="S188" i="5"/>
  <c r="P188" i="5"/>
  <c r="M188" i="5"/>
  <c r="AA187" i="5"/>
  <c r="S187" i="5"/>
  <c r="P187" i="5"/>
  <c r="M187" i="5"/>
  <c r="AA186" i="5"/>
  <c r="S186" i="5"/>
  <c r="P186" i="5"/>
  <c r="M186" i="5"/>
  <c r="AA185" i="5"/>
  <c r="S185" i="5"/>
  <c r="P185" i="5"/>
  <c r="M185" i="5"/>
  <c r="AA184" i="5"/>
  <c r="S184" i="5"/>
  <c r="P184" i="5"/>
  <c r="M184" i="5"/>
  <c r="AA183" i="5"/>
  <c r="S183" i="5"/>
  <c r="P183" i="5"/>
  <c r="P189" i="5" s="1"/>
  <c r="M183" i="5"/>
  <c r="M189" i="5" s="1"/>
  <c r="AA189" i="5"/>
  <c r="AB189" i="5" s="1"/>
  <c r="S189" i="5"/>
  <c r="Z181" i="5"/>
  <c r="Y181" i="5"/>
  <c r="X181" i="5"/>
  <c r="W181" i="5"/>
  <c r="V181" i="5"/>
  <c r="U181" i="5"/>
  <c r="T181" i="5"/>
  <c r="R181" i="5"/>
  <c r="Q181" i="5"/>
  <c r="O181" i="5"/>
  <c r="N181" i="5"/>
  <c r="L181" i="5"/>
  <c r="K181" i="5"/>
  <c r="J181" i="5"/>
  <c r="I181" i="5"/>
  <c r="H181" i="5"/>
  <c r="AA180" i="5"/>
  <c r="S180" i="5"/>
  <c r="P180" i="5"/>
  <c r="M180" i="5"/>
  <c r="AA179" i="5"/>
  <c r="S179" i="5"/>
  <c r="P179" i="5"/>
  <c r="M179" i="5"/>
  <c r="AA178" i="5"/>
  <c r="S178" i="5"/>
  <c r="P178" i="5"/>
  <c r="M178" i="5"/>
  <c r="AA177" i="5"/>
  <c r="S177" i="5"/>
  <c r="P177" i="5"/>
  <c r="M177" i="5"/>
  <c r="AA176" i="5"/>
  <c r="S176" i="5"/>
  <c r="P176" i="5"/>
  <c r="M176" i="5"/>
  <c r="AA175" i="5"/>
  <c r="S175" i="5"/>
  <c r="P175" i="5"/>
  <c r="M175" i="5"/>
  <c r="AA174" i="5"/>
  <c r="S174" i="5"/>
  <c r="P174" i="5"/>
  <c r="M174" i="5"/>
  <c r="AA173" i="5"/>
  <c r="S173" i="5"/>
  <c r="P173" i="5"/>
  <c r="M173" i="5"/>
  <c r="AA172" i="5"/>
  <c r="S172" i="5"/>
  <c r="P172" i="5"/>
  <c r="M172" i="5"/>
  <c r="AA171" i="5"/>
  <c r="S171" i="5"/>
  <c r="P171" i="5"/>
  <c r="M171" i="5"/>
  <c r="AA170" i="5"/>
  <c r="S170" i="5"/>
  <c r="P170" i="5"/>
  <c r="M170" i="5"/>
  <c r="AA169" i="5"/>
  <c r="S169" i="5"/>
  <c r="P169" i="5"/>
  <c r="M169" i="5"/>
  <c r="AA168" i="5"/>
  <c r="S168" i="5"/>
  <c r="P168" i="5"/>
  <c r="M168" i="5"/>
  <c r="AA167" i="5"/>
  <c r="S167" i="5"/>
  <c r="P167" i="5"/>
  <c r="M167" i="5"/>
  <c r="AA166" i="5"/>
  <c r="S166" i="5"/>
  <c r="P166" i="5"/>
  <c r="M166" i="5"/>
  <c r="AA165" i="5"/>
  <c r="S165" i="5"/>
  <c r="P165" i="5"/>
  <c r="M165" i="5"/>
  <c r="AA164" i="5"/>
  <c r="S164" i="5"/>
  <c r="P164" i="5"/>
  <c r="M164" i="5"/>
  <c r="Z162" i="5"/>
  <c r="Y162" i="5"/>
  <c r="X162" i="5"/>
  <c r="W162" i="5"/>
  <c r="V162" i="5"/>
  <c r="U162" i="5"/>
  <c r="T162" i="5"/>
  <c r="R162" i="5"/>
  <c r="Q162" i="5"/>
  <c r="O162" i="5"/>
  <c r="N162" i="5"/>
  <c r="L162" i="5"/>
  <c r="K162" i="5"/>
  <c r="J162" i="5"/>
  <c r="I162" i="5"/>
  <c r="H162" i="5"/>
  <c r="AA161" i="5"/>
  <c r="S161" i="5"/>
  <c r="P161" i="5"/>
  <c r="M161" i="5"/>
  <c r="AA160" i="5"/>
  <c r="S160" i="5"/>
  <c r="P160" i="5"/>
  <c r="M160" i="5"/>
  <c r="AA159" i="5"/>
  <c r="S159" i="5"/>
  <c r="P159" i="5"/>
  <c r="M159" i="5"/>
  <c r="AA158" i="5"/>
  <c r="S158" i="5"/>
  <c r="P158" i="5"/>
  <c r="M158" i="5"/>
  <c r="Z156" i="5"/>
  <c r="Y156" i="5"/>
  <c r="X156" i="5"/>
  <c r="W156" i="5"/>
  <c r="V156" i="5"/>
  <c r="U156" i="5"/>
  <c r="T156" i="5"/>
  <c r="R156" i="5"/>
  <c r="Q156" i="5"/>
  <c r="O156" i="5"/>
  <c r="N156" i="5"/>
  <c r="L156" i="5"/>
  <c r="K156" i="5"/>
  <c r="J156" i="5"/>
  <c r="I156" i="5"/>
  <c r="H156" i="5"/>
  <c r="AA155" i="5"/>
  <c r="S155" i="5"/>
  <c r="P155" i="5"/>
  <c r="M155" i="5"/>
  <c r="AA154" i="5"/>
  <c r="S154" i="5"/>
  <c r="P154" i="5"/>
  <c r="M154" i="5"/>
  <c r="AA153" i="5"/>
  <c r="S153" i="5"/>
  <c r="P153" i="5"/>
  <c r="M153" i="5"/>
  <c r="AA152" i="5"/>
  <c r="S152" i="5"/>
  <c r="P152" i="5"/>
  <c r="M152" i="5"/>
  <c r="AA151" i="5"/>
  <c r="S151" i="5"/>
  <c r="P151" i="5"/>
  <c r="M151" i="5"/>
  <c r="AA150" i="5"/>
  <c r="S150" i="5"/>
  <c r="P150" i="5"/>
  <c r="M150" i="5"/>
  <c r="AA149" i="5"/>
  <c r="S149" i="5"/>
  <c r="P149" i="5"/>
  <c r="M149" i="5"/>
  <c r="AA148" i="5"/>
  <c r="S148" i="5"/>
  <c r="P148" i="5"/>
  <c r="M148" i="5"/>
  <c r="AA147" i="5"/>
  <c r="S147" i="5"/>
  <c r="P147" i="5"/>
  <c r="M147" i="5"/>
  <c r="AA146" i="5"/>
  <c r="S146" i="5"/>
  <c r="P146" i="5"/>
  <c r="M146" i="5"/>
  <c r="AA145" i="5"/>
  <c r="S145" i="5"/>
  <c r="P145" i="5"/>
  <c r="M145" i="5"/>
  <c r="AA144" i="5"/>
  <c r="S144" i="5"/>
  <c r="P144" i="5"/>
  <c r="M144" i="5"/>
  <c r="AA143" i="5"/>
  <c r="S143" i="5"/>
  <c r="P143" i="5"/>
  <c r="M143" i="5"/>
  <c r="AA142" i="5"/>
  <c r="S142" i="5"/>
  <c r="P142" i="5"/>
  <c r="M142" i="5"/>
  <c r="AA141" i="5"/>
  <c r="S141" i="5"/>
  <c r="P141" i="5"/>
  <c r="M141" i="5"/>
  <c r="AA140" i="5"/>
  <c r="S140" i="5"/>
  <c r="P140" i="5"/>
  <c r="M140" i="5"/>
  <c r="AA139" i="5"/>
  <c r="S139" i="5"/>
  <c r="P139" i="5"/>
  <c r="M139" i="5"/>
  <c r="AA138" i="5"/>
  <c r="S138" i="5"/>
  <c r="P138" i="5"/>
  <c r="M138" i="5"/>
  <c r="AA137" i="5"/>
  <c r="S137" i="5"/>
  <c r="P137" i="5"/>
  <c r="M137" i="5"/>
  <c r="AA136" i="5"/>
  <c r="S136" i="5"/>
  <c r="P136" i="5"/>
  <c r="M136" i="5"/>
  <c r="AA135" i="5"/>
  <c r="S135" i="5"/>
  <c r="P135" i="5"/>
  <c r="M135" i="5"/>
  <c r="AA134" i="5"/>
  <c r="S134" i="5"/>
  <c r="P134" i="5"/>
  <c r="M134" i="5"/>
  <c r="AA133" i="5"/>
  <c r="S133" i="5"/>
  <c r="P133" i="5"/>
  <c r="M133" i="5"/>
  <c r="AA132" i="5"/>
  <c r="S132" i="5"/>
  <c r="P132" i="5"/>
  <c r="M132" i="5"/>
  <c r="AA131" i="5"/>
  <c r="S131" i="5"/>
  <c r="P131" i="5"/>
  <c r="M131" i="5"/>
  <c r="AA130" i="5"/>
  <c r="S130" i="5"/>
  <c r="P130" i="5"/>
  <c r="M130" i="5"/>
  <c r="AA129" i="5"/>
  <c r="S129" i="5"/>
  <c r="P129" i="5"/>
  <c r="M129" i="5"/>
  <c r="AA128" i="5"/>
  <c r="S128" i="5"/>
  <c r="P128" i="5"/>
  <c r="M128" i="5"/>
  <c r="AA127" i="5"/>
  <c r="S127" i="5"/>
  <c r="P127" i="5"/>
  <c r="M127" i="5"/>
  <c r="AA126" i="5"/>
  <c r="S126" i="5"/>
  <c r="P126" i="5"/>
  <c r="M126" i="5"/>
  <c r="Z124" i="5"/>
  <c r="Y124" i="5"/>
  <c r="X124" i="5"/>
  <c r="W124" i="5"/>
  <c r="V124" i="5"/>
  <c r="U124" i="5"/>
  <c r="T124" i="5"/>
  <c r="R124" i="5"/>
  <c r="Q124" i="5"/>
  <c r="O124" i="5"/>
  <c r="N124" i="5"/>
  <c r="L124" i="5"/>
  <c r="K124" i="5"/>
  <c r="J124" i="5"/>
  <c r="I124" i="5"/>
  <c r="H124" i="5"/>
  <c r="AA123" i="5"/>
  <c r="S123" i="5"/>
  <c r="P123" i="5"/>
  <c r="M123" i="5"/>
  <c r="AA122" i="5"/>
  <c r="S122" i="5"/>
  <c r="P122" i="5"/>
  <c r="M122" i="5"/>
  <c r="AA121" i="5"/>
  <c r="S121" i="5"/>
  <c r="P121" i="5"/>
  <c r="M121" i="5"/>
  <c r="AA120" i="5"/>
  <c r="S120" i="5"/>
  <c r="P120" i="5"/>
  <c r="M120" i="5"/>
  <c r="AA119" i="5"/>
  <c r="S119" i="5"/>
  <c r="P119" i="5"/>
  <c r="M119" i="5"/>
  <c r="AA118" i="5"/>
  <c r="S118" i="5"/>
  <c r="P118" i="5"/>
  <c r="M118" i="5"/>
  <c r="AA117" i="5"/>
  <c r="S117" i="5"/>
  <c r="P117" i="5"/>
  <c r="M117" i="5"/>
  <c r="AA116" i="5"/>
  <c r="S116" i="5"/>
  <c r="P116" i="5"/>
  <c r="M116" i="5"/>
  <c r="AA115" i="5"/>
  <c r="S115" i="5"/>
  <c r="P115" i="5"/>
  <c r="M115" i="5"/>
  <c r="AA114" i="5"/>
  <c r="S114" i="5"/>
  <c r="P114" i="5"/>
  <c r="M114" i="5"/>
  <c r="AA113" i="5"/>
  <c r="S113" i="5"/>
  <c r="P113" i="5"/>
  <c r="M113" i="5"/>
  <c r="AA112" i="5"/>
  <c r="M112" i="5"/>
  <c r="AA111" i="5"/>
  <c r="S111" i="5"/>
  <c r="P111" i="5"/>
  <c r="M111" i="5"/>
  <c r="AA110" i="5"/>
  <c r="S110" i="5"/>
  <c r="P110" i="5"/>
  <c r="M110" i="5"/>
  <c r="AA109" i="5"/>
  <c r="S109" i="5"/>
  <c r="P109" i="5"/>
  <c r="M109" i="5"/>
  <c r="AA108" i="5"/>
  <c r="S108" i="5"/>
  <c r="P108" i="5"/>
  <c r="M108" i="5"/>
  <c r="AA107" i="5"/>
  <c r="S107" i="5"/>
  <c r="P107" i="5"/>
  <c r="M107" i="5"/>
  <c r="AA106" i="5"/>
  <c r="S106" i="5"/>
  <c r="P106" i="5"/>
  <c r="M106" i="5"/>
  <c r="AA105" i="5"/>
  <c r="S105" i="5"/>
  <c r="P105" i="5"/>
  <c r="M105" i="5"/>
  <c r="AA104" i="5"/>
  <c r="S104" i="5"/>
  <c r="P104" i="5"/>
  <c r="M104" i="5"/>
  <c r="AA103" i="5"/>
  <c r="S103" i="5"/>
  <c r="P103" i="5"/>
  <c r="M103" i="5"/>
  <c r="AA102" i="5"/>
  <c r="S102" i="5"/>
  <c r="P102" i="5"/>
  <c r="M102" i="5"/>
  <c r="AA101" i="5"/>
  <c r="S101" i="5"/>
  <c r="P101" i="5"/>
  <c r="M101" i="5"/>
  <c r="AA100" i="5"/>
  <c r="S100" i="5"/>
  <c r="P100" i="5"/>
  <c r="M100" i="5"/>
  <c r="AA99" i="5"/>
  <c r="S99" i="5"/>
  <c r="P99" i="5"/>
  <c r="M99" i="5"/>
  <c r="AA98" i="5"/>
  <c r="S98" i="5"/>
  <c r="P98" i="5"/>
  <c r="M98" i="5"/>
  <c r="AA97" i="5"/>
  <c r="S97" i="5"/>
  <c r="P97" i="5"/>
  <c r="M97" i="5"/>
  <c r="AA96" i="5"/>
  <c r="S96" i="5"/>
  <c r="P96" i="5"/>
  <c r="M96" i="5"/>
  <c r="AA95" i="5"/>
  <c r="S95" i="5"/>
  <c r="P95" i="5"/>
  <c r="M95" i="5"/>
  <c r="AA94" i="5"/>
  <c r="S94" i="5"/>
  <c r="P94" i="5"/>
  <c r="M94" i="5"/>
  <c r="Z89" i="5"/>
  <c r="Y89" i="5"/>
  <c r="X89" i="5"/>
  <c r="W89" i="5"/>
  <c r="V89" i="5"/>
  <c r="U89" i="5"/>
  <c r="T89" i="5"/>
  <c r="R89" i="5"/>
  <c r="Q89" i="5"/>
  <c r="O89" i="5"/>
  <c r="N89" i="5"/>
  <c r="L89" i="5"/>
  <c r="K89" i="5"/>
  <c r="J89" i="5"/>
  <c r="I89" i="5"/>
  <c r="H89" i="5"/>
  <c r="AA88" i="5"/>
  <c r="S88" i="5"/>
  <c r="P88" i="5"/>
  <c r="M88" i="5"/>
  <c r="AA87" i="5"/>
  <c r="S87" i="5"/>
  <c r="P87" i="5"/>
  <c r="M87" i="5"/>
  <c r="AA86" i="5"/>
  <c r="S86" i="5"/>
  <c r="P86" i="5"/>
  <c r="M86" i="5"/>
  <c r="AA85" i="5"/>
  <c r="S85" i="5"/>
  <c r="P85" i="5"/>
  <c r="M85" i="5"/>
  <c r="AA84" i="5"/>
  <c r="S84" i="5"/>
  <c r="P84" i="5"/>
  <c r="M84" i="5"/>
  <c r="AA83" i="5"/>
  <c r="S83" i="5"/>
  <c r="P83" i="5"/>
  <c r="M83" i="5"/>
  <c r="S82" i="5"/>
  <c r="P82" i="5"/>
  <c r="M82" i="5"/>
  <c r="Z80" i="5"/>
  <c r="Y80" i="5"/>
  <c r="X80" i="5"/>
  <c r="W80" i="5"/>
  <c r="V80" i="5"/>
  <c r="U80" i="5"/>
  <c r="T80" i="5"/>
  <c r="R80" i="5"/>
  <c r="Q80" i="5"/>
  <c r="O80" i="5"/>
  <c r="N80" i="5"/>
  <c r="L80" i="5"/>
  <c r="K80" i="5"/>
  <c r="J80" i="5"/>
  <c r="I80" i="5"/>
  <c r="H80" i="5"/>
  <c r="AA79" i="5"/>
  <c r="S79" i="5"/>
  <c r="P79" i="5"/>
  <c r="M79" i="5"/>
  <c r="AA78" i="5"/>
  <c r="AA80" i="5" s="1"/>
  <c r="AB80" i="5" s="1"/>
  <c r="S78" i="5"/>
  <c r="S80" i="5" s="1"/>
  <c r="P78" i="5"/>
  <c r="P80" i="5" s="1"/>
  <c r="M78" i="5"/>
  <c r="M80" i="5"/>
  <c r="Z76" i="5"/>
  <c r="Y76" i="5"/>
  <c r="X76" i="5"/>
  <c r="W76" i="5"/>
  <c r="V76" i="5"/>
  <c r="U76" i="5"/>
  <c r="T76" i="5"/>
  <c r="R76" i="5"/>
  <c r="Q76" i="5"/>
  <c r="O76" i="5"/>
  <c r="N76" i="5"/>
  <c r="L76" i="5"/>
  <c r="K76" i="5"/>
  <c r="J76" i="5"/>
  <c r="I76" i="5"/>
  <c r="H76" i="5"/>
  <c r="AA75" i="5"/>
  <c r="S75" i="5"/>
  <c r="P75" i="5"/>
  <c r="AA74" i="5"/>
  <c r="S74" i="5"/>
  <c r="P74" i="5"/>
  <c r="AA73" i="5"/>
  <c r="S73" i="5"/>
  <c r="P73" i="5"/>
  <c r="M73" i="5"/>
  <c r="AA72" i="5"/>
  <c r="S72" i="5"/>
  <c r="P72" i="5"/>
  <c r="M72" i="5"/>
  <c r="AA71" i="5"/>
  <c r="S71" i="5"/>
  <c r="P71" i="5"/>
  <c r="M71" i="5"/>
  <c r="S70" i="5"/>
  <c r="P70" i="5"/>
  <c r="M70" i="5"/>
  <c r="AA69" i="5"/>
  <c r="S69" i="5"/>
  <c r="P69" i="5"/>
  <c r="M69" i="5"/>
  <c r="AA68" i="5"/>
  <c r="S68" i="5"/>
  <c r="P68" i="5"/>
  <c r="M68" i="5"/>
  <c r="AA67" i="5"/>
  <c r="S67" i="5"/>
  <c r="P67" i="5"/>
  <c r="M67" i="5"/>
  <c r="AA66" i="5"/>
  <c r="S66" i="5"/>
  <c r="P66" i="5"/>
  <c r="M66" i="5"/>
  <c r="AA65" i="5"/>
  <c r="S65" i="5"/>
  <c r="P65" i="5"/>
  <c r="M65" i="5"/>
  <c r="AA64" i="5"/>
  <c r="S64" i="5"/>
  <c r="P64" i="5"/>
  <c r="M64" i="5"/>
  <c r="Z62" i="5"/>
  <c r="Y62" i="5"/>
  <c r="X62" i="5"/>
  <c r="W62" i="5"/>
  <c r="V62" i="5"/>
  <c r="U62" i="5"/>
  <c r="T62" i="5"/>
  <c r="R62" i="5"/>
  <c r="Q62" i="5"/>
  <c r="O62" i="5"/>
  <c r="N62" i="5"/>
  <c r="L62" i="5"/>
  <c r="K62" i="5"/>
  <c r="J62" i="5"/>
  <c r="I62" i="5"/>
  <c r="H62" i="5"/>
  <c r="AA61" i="5"/>
  <c r="S61" i="5"/>
  <c r="P61" i="5"/>
  <c r="M61" i="5"/>
  <c r="AA60" i="5"/>
  <c r="S60" i="5"/>
  <c r="P60" i="5"/>
  <c r="M60" i="5"/>
  <c r="AA59" i="5"/>
  <c r="S59" i="5"/>
  <c r="P59" i="5"/>
  <c r="M59" i="5"/>
  <c r="AA58" i="5"/>
  <c r="S58" i="5"/>
  <c r="P58" i="5"/>
  <c r="M58" i="5"/>
  <c r="AA57" i="5"/>
  <c r="S57" i="5"/>
  <c r="P57" i="5"/>
  <c r="M57" i="5"/>
  <c r="AA56" i="5"/>
  <c r="S56" i="5"/>
  <c r="P56" i="5"/>
  <c r="M56" i="5"/>
  <c r="AA55" i="5"/>
  <c r="S55" i="5"/>
  <c r="P55" i="5"/>
  <c r="M55" i="5"/>
  <c r="AA54" i="5"/>
  <c r="S54" i="5"/>
  <c r="P54" i="5"/>
  <c r="M54" i="5"/>
  <c r="AA53" i="5"/>
  <c r="S53" i="5"/>
  <c r="P53" i="5"/>
  <c r="M53" i="5"/>
  <c r="S52" i="5"/>
  <c r="P52" i="5"/>
  <c r="M52" i="5"/>
  <c r="AA51" i="5"/>
  <c r="S51" i="5"/>
  <c r="P51" i="5"/>
  <c r="M51" i="5"/>
  <c r="AA50" i="5"/>
  <c r="S50" i="5"/>
  <c r="P50" i="5"/>
  <c r="M50" i="5"/>
  <c r="AA49" i="5"/>
  <c r="S49" i="5"/>
  <c r="P49" i="5"/>
  <c r="M49" i="5"/>
  <c r="AA48" i="5"/>
  <c r="S48" i="5"/>
  <c r="P48" i="5"/>
  <c r="M48" i="5"/>
  <c r="AA47" i="5"/>
  <c r="S47" i="5"/>
  <c r="P47" i="5"/>
  <c r="M47" i="5"/>
  <c r="AA46" i="5"/>
  <c r="S46" i="5"/>
  <c r="P46" i="5"/>
  <c r="M46" i="5"/>
  <c r="AA45" i="5"/>
  <c r="S45" i="5"/>
  <c r="P45" i="5"/>
  <c r="M45" i="5"/>
  <c r="AA44" i="5"/>
  <c r="S44" i="5"/>
  <c r="P44" i="5"/>
  <c r="M44" i="5"/>
  <c r="AA43" i="5"/>
  <c r="S43" i="5"/>
  <c r="P43" i="5"/>
  <c r="M43" i="5"/>
  <c r="Z41" i="5"/>
  <c r="Y41" i="5"/>
  <c r="X41" i="5"/>
  <c r="W41" i="5"/>
  <c r="V41" i="5"/>
  <c r="U41" i="5"/>
  <c r="T41" i="5"/>
  <c r="R41" i="5"/>
  <c r="Q41" i="5"/>
  <c r="O41" i="5"/>
  <c r="N41" i="5"/>
  <c r="L41" i="5"/>
  <c r="K41" i="5"/>
  <c r="J41" i="5"/>
  <c r="I41" i="5"/>
  <c r="H41" i="5"/>
  <c r="AA40" i="5"/>
  <c r="S40" i="5"/>
  <c r="P40" i="5"/>
  <c r="M40" i="5"/>
  <c r="AA39" i="5"/>
  <c r="S39" i="5"/>
  <c r="P39" i="5"/>
  <c r="M39" i="5"/>
  <c r="AA38" i="5"/>
  <c r="S38" i="5"/>
  <c r="P38" i="5"/>
  <c r="M38" i="5"/>
  <c r="AA37" i="5"/>
  <c r="S37" i="5"/>
  <c r="P37" i="5"/>
  <c r="M37" i="5"/>
  <c r="AA36" i="5"/>
  <c r="S36" i="5"/>
  <c r="P36" i="5"/>
  <c r="M36" i="5"/>
  <c r="AA35" i="5"/>
  <c r="S35" i="5"/>
  <c r="P35" i="5"/>
  <c r="M35" i="5"/>
  <c r="AA34" i="5"/>
  <c r="S34" i="5"/>
  <c r="P34" i="5"/>
  <c r="M34" i="5"/>
  <c r="AA33" i="5"/>
  <c r="S33" i="5"/>
  <c r="P33" i="5"/>
  <c r="M33" i="5"/>
  <c r="AA32" i="5"/>
  <c r="S32" i="5"/>
  <c r="P32" i="5"/>
  <c r="M32" i="5"/>
  <c r="AA31" i="5"/>
  <c r="S31" i="5"/>
  <c r="P31" i="5"/>
  <c r="M31" i="5"/>
  <c r="AA30" i="5"/>
  <c r="S30" i="5"/>
  <c r="P30" i="5"/>
  <c r="M30" i="5"/>
  <c r="AA29" i="5"/>
  <c r="S29" i="5"/>
  <c r="P29" i="5"/>
  <c r="M29" i="5"/>
  <c r="AA28" i="5"/>
  <c r="S28" i="5"/>
  <c r="P28" i="5"/>
  <c r="M28" i="5"/>
  <c r="AA27" i="5"/>
  <c r="S27" i="5"/>
  <c r="P27" i="5"/>
  <c r="M27" i="5"/>
  <c r="AA26" i="5"/>
  <c r="S26" i="5"/>
  <c r="P26" i="5"/>
  <c r="M26" i="5"/>
  <c r="AA25" i="5"/>
  <c r="S25" i="5"/>
  <c r="P25" i="5"/>
  <c r="M25" i="5"/>
  <c r="AA24" i="5"/>
  <c r="S24" i="5"/>
  <c r="P24" i="5"/>
  <c r="M24" i="5"/>
  <c r="AA23" i="5"/>
  <c r="S23" i="5"/>
  <c r="P23" i="5"/>
  <c r="M23" i="5"/>
  <c r="AA22" i="5"/>
  <c r="S22" i="5"/>
  <c r="P22" i="5"/>
  <c r="M22" i="5"/>
  <c r="AA21" i="5"/>
  <c r="S21" i="5"/>
  <c r="P21" i="5"/>
  <c r="M21" i="5"/>
  <c r="AA20" i="5"/>
  <c r="S20" i="5"/>
  <c r="P20" i="5"/>
  <c r="M20" i="5"/>
  <c r="AA19" i="5"/>
  <c r="S19" i="5"/>
  <c r="P19" i="5"/>
  <c r="M19" i="5"/>
  <c r="AA18" i="5"/>
  <c r="S18" i="5"/>
  <c r="P18" i="5"/>
  <c r="M18" i="5"/>
  <c r="AA17" i="5"/>
  <c r="S17" i="5"/>
  <c r="P17" i="5"/>
  <c r="M17" i="5"/>
  <c r="AA16" i="5"/>
  <c r="S16" i="5"/>
  <c r="P16" i="5"/>
  <c r="M16" i="5"/>
  <c r="AA15" i="5"/>
  <c r="S15" i="5"/>
  <c r="P15" i="5"/>
  <c r="M15" i="5"/>
  <c r="AA14" i="5"/>
  <c r="S14" i="5"/>
  <c r="P14" i="5"/>
  <c r="M14" i="5"/>
  <c r="AA13" i="5"/>
  <c r="S13" i="5"/>
  <c r="P13" i="5"/>
  <c r="M13" i="5"/>
  <c r="AA12" i="5"/>
  <c r="S12" i="5"/>
  <c r="P12" i="5"/>
  <c r="M12" i="5"/>
  <c r="AA11" i="5"/>
  <c r="S11" i="5"/>
  <c r="P11" i="5"/>
  <c r="M11" i="5"/>
  <c r="AA10" i="5"/>
  <c r="S10" i="5"/>
  <c r="P10" i="5"/>
  <c r="M10" i="5"/>
  <c r="M41" i="5" s="1"/>
  <c r="E7" i="1" l="1"/>
  <c r="P41" i="5"/>
  <c r="S41" i="5"/>
  <c r="AA41" i="5"/>
  <c r="AA89" i="5"/>
  <c r="AB89" i="5" s="1"/>
  <c r="S204" i="5"/>
  <c r="AA181" i="5"/>
  <c r="AB181" i="5" s="1"/>
  <c r="AA204" i="5"/>
  <c r="AB204" i="5" s="1"/>
  <c r="P76" i="5"/>
  <c r="AA76" i="5"/>
  <c r="AB76" i="5" s="1"/>
  <c r="P89" i="5"/>
  <c r="P124" i="5"/>
  <c r="AA124" i="5"/>
  <c r="AB124" i="5" s="1"/>
  <c r="AA156" i="5"/>
  <c r="AB156" i="5" s="1"/>
  <c r="M229" i="5"/>
  <c r="S229" i="5"/>
  <c r="M156" i="5"/>
  <c r="S156" i="5"/>
  <c r="I230" i="5"/>
  <c r="K230" i="5"/>
  <c r="N230" i="5"/>
  <c r="Q230" i="5"/>
  <c r="T230" i="5"/>
  <c r="X230" i="5"/>
  <c r="Z230" i="5"/>
  <c r="AA62" i="5"/>
  <c r="AB62" i="5" s="1"/>
  <c r="P62" i="5"/>
  <c r="H230" i="5"/>
  <c r="J230" i="5"/>
  <c r="L230" i="5"/>
  <c r="O230" i="5"/>
  <c r="R230" i="5"/>
  <c r="U230" i="5"/>
  <c r="W230" i="5"/>
  <c r="Y230" i="5"/>
  <c r="M62" i="5"/>
  <c r="S62" i="5"/>
  <c r="M76" i="5"/>
  <c r="S76" i="5"/>
  <c r="M89" i="5"/>
  <c r="S89" i="5"/>
  <c r="M124" i="5"/>
  <c r="S124" i="5"/>
  <c r="P162" i="5"/>
  <c r="AA162" i="5"/>
  <c r="AB162" i="5" s="1"/>
  <c r="M181" i="5"/>
  <c r="S181" i="5"/>
  <c r="AB210" i="5"/>
  <c r="M214" i="5"/>
  <c r="S214" i="5"/>
  <c r="P222" i="5"/>
  <c r="M222" i="5"/>
  <c r="M162" i="5"/>
  <c r="S162" i="5"/>
  <c r="P181" i="5"/>
  <c r="P214" i="5"/>
  <c r="S222" i="5"/>
  <c r="P156" i="5"/>
  <c r="P229" i="5"/>
  <c r="AB41" i="5"/>
  <c r="AA230" i="5" l="1"/>
  <c r="AB231" i="5"/>
  <c r="M230" i="5"/>
  <c r="P230" i="5"/>
  <c r="S230" i="5"/>
</calcChain>
</file>

<file path=xl/sharedStrings.xml><?xml version="1.0" encoding="utf-8"?>
<sst xmlns="http://schemas.openxmlformats.org/spreadsheetml/2006/main" count="2973" uniqueCount="722">
  <si>
    <t>Nama</t>
  </si>
  <si>
    <t>Satuan</t>
  </si>
  <si>
    <t>Sumber Data</t>
  </si>
  <si>
    <t>Keterangan</t>
  </si>
  <si>
    <t>II.  Koperasi*</t>
  </si>
  <si>
    <t>PERINDAGKOP</t>
  </si>
  <si>
    <t>Unit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</si>
  <si>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</si>
  <si>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</si>
  <si>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</si>
  <si>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</si>
  <si>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</si>
  <si>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</si>
  <si>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</si>
  <si>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</si>
  <si>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</si>
  <si>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</si>
  <si>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</si>
  <si>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</si>
  <si>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</si>
  <si>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</si>
  <si>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</si>
  <si>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KABUPATEN SANGGAU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</si>
  <si>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</si>
  <si>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</si>
  <si>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</si>
  <si>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</si>
  <si>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</si>
  <si>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</si>
  <si>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</si>
  <si>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</si>
  <si>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</si>
  <si>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</si>
  <si>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</si>
  <si>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</si>
  <si>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</si>
  <si>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</si>
  <si>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</si>
  <si>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</si>
  <si>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</si>
  <si>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</si>
  <si>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</si>
  <si>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</si>
  <si>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</si>
  <si>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</si>
  <si>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</si>
  <si>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</si>
  <si>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</si>
  <si>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</si>
  <si>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</si>
  <si>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Produsen</t>
  </si>
  <si>
    <t>KUD</t>
  </si>
  <si>
    <t>Kapuas</t>
  </si>
  <si>
    <t xml:space="preserve"> 1560/BH/X 10/03/1995</t>
  </si>
  <si>
    <t xml:space="preserve"> Kapuas</t>
  </si>
  <si>
    <t>Koperasi Unit Desa Manunggal Karya</t>
  </si>
  <si>
    <t xml:space="preserve"> 014/BH/X 19/03/1996</t>
  </si>
  <si>
    <t>Koperasi Unit Desa Karya Mulya</t>
  </si>
  <si>
    <t xml:space="preserve"> 324/BH/X 14/10/1997</t>
  </si>
  <si>
    <t xml:space="preserve"> 195/BH/X 14/10/1997</t>
  </si>
  <si>
    <t xml:space="preserve"> 020/BH/X.2 25/09/1999</t>
  </si>
  <si>
    <t xml:space="preserve"> 005/BH/X 25/09/1998</t>
  </si>
  <si>
    <t xml:space="preserve"> 026/BH/X.2 19/04/1999</t>
  </si>
  <si>
    <t>Koperasi Unit Desa Amanah Bersama</t>
  </si>
  <si>
    <t xml:space="preserve"> '052a/BH/X.2 20/06/2001</t>
  </si>
  <si>
    <t xml:space="preserve"> 079/BH/X.2 19/07/2000</t>
  </si>
  <si>
    <t xml:space="preserve"> 086/BH/X.2 26/12/2000</t>
  </si>
  <si>
    <t>Koperasi Unit Desa Usaha Karya Bersama</t>
  </si>
  <si>
    <t xml:space="preserve"> 135/BH/X.2 18/11/2003</t>
  </si>
  <si>
    <t>Koperasi Unit Desa Jaya Baru</t>
  </si>
  <si>
    <t xml:space="preserve"> 172/BH/X.2 5/12/2005</t>
  </si>
  <si>
    <t>Koperasi Unit Desa Mitra Tani</t>
  </si>
  <si>
    <t xml:space="preserve"> 294/BH/XVII.7/ DPPK/2012 27/02/2012</t>
  </si>
  <si>
    <t>Koperasi Unit Desa Tunas Famili</t>
  </si>
  <si>
    <t xml:space="preserve"> 296/BH/XVII.7/ III/DPPK/2012 26/03/2012</t>
  </si>
  <si>
    <t xml:space="preserve">Koperasi Perkebunan Mungguk Keramat </t>
  </si>
  <si>
    <t>Kop.Perkebunan</t>
  </si>
  <si>
    <t xml:space="preserve"> 168/BH/X.2 31/03/2005</t>
  </si>
  <si>
    <t xml:space="preserve">Koperasi Perkebunan Fajar Mas </t>
  </si>
  <si>
    <t xml:space="preserve"> 193/BH/XVII.7/I/DPPK/2007 22/01/2007</t>
  </si>
  <si>
    <t>Koperasi Perkebunan Mitra Tani</t>
  </si>
  <si>
    <t xml:space="preserve"> 222/BH/XVII. 7/IV/DPPK/08 18/04/2008</t>
  </si>
  <si>
    <t xml:space="preserve">Koperasi Perkebunan Mastera </t>
  </si>
  <si>
    <t xml:space="preserve"> 225/BH/XVII. 7/V/DPPK/08 05/05/2008</t>
  </si>
  <si>
    <t xml:space="preserve"> 259/BH/XVII.7 /VI/DPPK/10 10/06/2010</t>
  </si>
  <si>
    <t>Koperasi Perkebunan Biang Tenang Mandiri</t>
  </si>
  <si>
    <t xml:space="preserve"> 263/BH/XVII.7 /X/DPPK/10 13/10/2010</t>
  </si>
  <si>
    <t>Koperasi Perkebunan Sukses Bersama</t>
  </si>
  <si>
    <t xml:space="preserve"> 282/BH/XVII.7/ XI/DPPK/2011 22/11/2011</t>
  </si>
  <si>
    <t>Koperasi Pertanian Maju Bersama</t>
  </si>
  <si>
    <t>Kop.Pertanian</t>
  </si>
  <si>
    <t xml:space="preserve"> 111/BH/X 19/07/2002</t>
  </si>
  <si>
    <t xml:space="preserve"> Sanggau</t>
  </si>
  <si>
    <t>Pengurus</t>
  </si>
  <si>
    <t>Kop.Lainnya</t>
  </si>
  <si>
    <t>Koperasi Plasma Mitra Jaya Sejahtera</t>
  </si>
  <si>
    <t xml:space="preserve"> 248/BH/XVII.7 /X/DPPK/09 06/10/2009</t>
  </si>
  <si>
    <t>Koperasi Plasma Mitra Sejate Lestari</t>
  </si>
  <si>
    <t xml:space="preserve"> 249/BH/XVII.7/X/DPPK/09 06/10/2009</t>
  </si>
  <si>
    <t>Koperasi Plasma Mitra Tani Manunggal</t>
  </si>
  <si>
    <t xml:space="preserve"> 250/BH/XVII.7/X/DPPK/09 06/10/2009</t>
  </si>
  <si>
    <t>Koperasi Plasma Bekal Petani</t>
  </si>
  <si>
    <t xml:space="preserve"> 251/BH/X.VII.7 /X/DPPK/09 06/10/2009</t>
  </si>
  <si>
    <t>Jumlah Koperasi Kec.Kapuas</t>
  </si>
  <si>
    <t>II</t>
  </si>
  <si>
    <t>KEC. PARINDU</t>
  </si>
  <si>
    <t>Parindu</t>
  </si>
  <si>
    <t xml:space="preserve"> 55/BH/X 31/01/1996</t>
  </si>
  <si>
    <t xml:space="preserve"> Parindu</t>
  </si>
  <si>
    <t>Koperasi Unit Desa Rindu Sawit</t>
  </si>
  <si>
    <t>952/BH/X 18/12/1980</t>
  </si>
  <si>
    <t>Koperasi Unit Desa Pandu Raya</t>
  </si>
  <si>
    <t xml:space="preserve"> 43/BH/X 31/01/1998</t>
  </si>
  <si>
    <t>Koperasi Unit Desa Kapetha</t>
  </si>
  <si>
    <t xml:space="preserve"> 065/BH/X.2 30/11/1999</t>
  </si>
  <si>
    <t>Koperasi Unit Desa Tani Lestari</t>
  </si>
  <si>
    <t>106/BH/X.2  04/11/2002</t>
  </si>
  <si>
    <t>Koperasi Unit Desa Karya Kita Bersama</t>
  </si>
  <si>
    <t xml:space="preserve"> 163/BH/X.2 14/01/2005</t>
  </si>
  <si>
    <t>Koperasi Unit Desa Labak Damai</t>
  </si>
  <si>
    <t xml:space="preserve"> 237/BH/XVII.7 /IV/DPPK/09 07/04/2009</t>
  </si>
  <si>
    <t>Koperasi Perkebunan Sawit Harapan Tani</t>
  </si>
  <si>
    <t xml:space="preserve"> '034/BH/X.2 03/05/1999</t>
  </si>
  <si>
    <t>Koperasi Perkebunan Sawit Karya Mandiri</t>
  </si>
  <si>
    <t xml:space="preserve"> 291/BH/XVII.7/I/DPPK/2012 09/01/2012</t>
  </si>
  <si>
    <t>Koperasi Perkebunan Baek Bagas Pomidop</t>
  </si>
  <si>
    <t>003901/BH/M.KUKM.2/IV/2017 10/04/2017</t>
  </si>
  <si>
    <t>Koperasi Produsen Nongu Entuma</t>
  </si>
  <si>
    <t xml:space="preserve"> 315/BH/XVII.7/ VII/DPPK/2013 07/07/2013</t>
  </si>
  <si>
    <t>KOPERASI PRODUSEN GEMA SAWIT LESTARI</t>
  </si>
  <si>
    <t>AHU-0000923.AH.01.26.TAHUN 2019 06/12/2020</t>
  </si>
  <si>
    <t>KOPERASI PRODUSEN PERKEBUNAN SUMBER BERKAT SAWIT MANDIRI</t>
  </si>
  <si>
    <t>AHU-0004822.AH.01.26.TAHUN 2020 24/08/2020</t>
  </si>
  <si>
    <t>Jumlah Koperasi Kec.Parindu</t>
  </si>
  <si>
    <t>III</t>
  </si>
  <si>
    <t>KEC. MUKOK</t>
  </si>
  <si>
    <t>Mukok</t>
  </si>
  <si>
    <t xml:space="preserve"> Mukok</t>
  </si>
  <si>
    <t>087/BH/X.2 26/12/2000</t>
  </si>
  <si>
    <t>Koperasi Perkebunan Maju Bersama</t>
  </si>
  <si>
    <t xml:space="preserve"> 266/BH/X.VII.7V/DPPK/08 23/05/2008</t>
  </si>
  <si>
    <t>Koperasi Perkebunan Bidangan Jaya</t>
  </si>
  <si>
    <t xml:space="preserve"> 246/BH/X.VII.7/ VIII/DPPK/09 07/09/2009</t>
  </si>
  <si>
    <t>003895/BH/M.KUKM.2/IV/2017 09/04/2017</t>
  </si>
  <si>
    <t>Koperasi Perkebunan Citra Seguna Jaya</t>
  </si>
  <si>
    <t>004612/BH/M.KUKM.2/VII/2017 05/07/2017</t>
  </si>
  <si>
    <t>Koperasi Perkebunan Ambarawa Sumber Rejeki</t>
  </si>
  <si>
    <t>007954/BH/M.KUKM.2/IV/2018 04/04/2018</t>
  </si>
  <si>
    <t>Koperasi Perkebunan Bina Karya Semara</t>
  </si>
  <si>
    <t>008904/BH/M.KUKM.2/VII/2018 06/07/2018</t>
  </si>
  <si>
    <t>KOPERASI PRODUSEN MARI KREATIF BERSAMA</t>
  </si>
  <si>
    <t>AHU-0001701.AH.01.26.TAHUN 2020 16/01/2020</t>
  </si>
  <si>
    <t>KOPERASI PRODUSEN UNIT DESA SINAR MANDIRI SEJAHTERA</t>
  </si>
  <si>
    <t>AHU-0003073.AH.01.26.TAHUN 2020 30/03/2020</t>
  </si>
  <si>
    <t>KOPERASI PRODUSEN PERKEBUNAN MALIJAY MANDIRI</t>
  </si>
  <si>
    <t>AHU-0004114.AH.01.26.TAHUN 2020 09/07/2020</t>
  </si>
  <si>
    <t xml:space="preserve">Jumlah Koperasi Kec. Mukok </t>
  </si>
  <si>
    <t>IV</t>
  </si>
  <si>
    <t>KEC. JANGKANG</t>
  </si>
  <si>
    <t>Jangkang</t>
  </si>
  <si>
    <t xml:space="preserve"> Jangkang</t>
  </si>
  <si>
    <t>Koperasi Perkebunan Mandiri Makmur</t>
  </si>
  <si>
    <t xml:space="preserve"> 283/BH/XVII.7/ XI/2011 23/11/2011</t>
  </si>
  <si>
    <t>Koperasi Perkebunan Panca Karya Mulya</t>
  </si>
  <si>
    <t>013657/BH/M.KUKM.2/VI/2019 11/06/2019</t>
  </si>
  <si>
    <t>Jumlah Koperasi Kec.Jangkang</t>
  </si>
  <si>
    <t>V</t>
  </si>
  <si>
    <t>KEC. BONTI</t>
  </si>
  <si>
    <t>Koperasi Unit Desa Betuah</t>
  </si>
  <si>
    <t>Bonti</t>
  </si>
  <si>
    <t xml:space="preserve"> 146/BH/X 19/03/1996</t>
  </si>
  <si>
    <t xml:space="preserve"> Bonti</t>
  </si>
  <si>
    <t>Koperasi Unit Desa Mayting Hija</t>
  </si>
  <si>
    <t xml:space="preserve"> 066/BH/X.2 27/12/1999</t>
  </si>
  <si>
    <t>Koperasi Perkebunan Maju Bersama Mitra</t>
  </si>
  <si>
    <t xml:space="preserve"> 096.a/BH/X.VII.7/X/DPPK/2007 25/07/2007</t>
  </si>
  <si>
    <t>Koperasi Perkebunan Sekayam Jaya</t>
  </si>
  <si>
    <t xml:space="preserve"> 201/BH/X.VII.7 /IV/DPPK/07 16/04/2007</t>
  </si>
  <si>
    <t>Koperasi Perkebunan Masyarakat Sejahtera</t>
  </si>
  <si>
    <t xml:space="preserve"> 216/BH/X.VII.7 /I/DPPK/08 03/01/2008</t>
  </si>
  <si>
    <t>Koperasi Perkebunan Sungai Muhi</t>
  </si>
  <si>
    <t>324/BH/XVII.7/IX/DPPK/2014 11/09/2014</t>
  </si>
  <si>
    <t>Koperasi Hijao Bonua Mayao</t>
  </si>
  <si>
    <t xml:space="preserve"> 306/BH/XVII.7/X/DPPK/2012 </t>
  </si>
  <si>
    <t>Jumlah Koperasi Kec. Bonti</t>
  </si>
  <si>
    <t>VI</t>
  </si>
  <si>
    <t>KEC. MELIAU</t>
  </si>
  <si>
    <t>Koperasi Unit Desa Musa Jaya</t>
  </si>
  <si>
    <t>Meliau</t>
  </si>
  <si>
    <t xml:space="preserve"> 53/BH/X 10/07/1995</t>
  </si>
  <si>
    <t xml:space="preserve"> Meliau</t>
  </si>
  <si>
    <t xml:space="preserve"> '040.a/BH/X.2 07/05/1999</t>
  </si>
  <si>
    <t xml:space="preserve"> 193/BH/X 26/12/1995</t>
  </si>
  <si>
    <t>Koperasi Unit Desa Sawit Sutari</t>
  </si>
  <si>
    <t xml:space="preserve"> 249/BH/X 20/03/1996</t>
  </si>
  <si>
    <t xml:space="preserve"> 1548/BH/X 01/09/1996</t>
  </si>
  <si>
    <t>Koperasi Unit Desa Makarti Jaya</t>
  </si>
  <si>
    <t xml:space="preserve"> 439/BH/X 25/10/1997</t>
  </si>
  <si>
    <t>Koperasi Unit Desa Pancur Kasih</t>
  </si>
  <si>
    <t xml:space="preserve"> 004/BH/X.2 25/09/1998</t>
  </si>
  <si>
    <t xml:space="preserve"> '010/BH/X.2 11/10/1998</t>
  </si>
  <si>
    <t>Koperasi Unit Desa Mekar Sari</t>
  </si>
  <si>
    <t xml:space="preserve"> 14/BH/X.2 07/12/1998</t>
  </si>
  <si>
    <t xml:space="preserve"> 15/BH/X.2 16/12/1998</t>
  </si>
  <si>
    <t>Koperasi Unit Desa Pang Linggan</t>
  </si>
  <si>
    <t xml:space="preserve"> 131/BH/X.2 29/08/2001</t>
  </si>
  <si>
    <t>Koperasi Unit Desa Panca Jaya Sakti</t>
  </si>
  <si>
    <t xml:space="preserve"> 012/BH/X.2 24/12/2002</t>
  </si>
  <si>
    <t>Koperasi Unit Desa Mega Sawit</t>
  </si>
  <si>
    <t xml:space="preserve"> 160/BH/X.2 12/02/2004</t>
  </si>
  <si>
    <t>Koperasi Unit Desa Pang Pala</t>
  </si>
  <si>
    <t xml:space="preserve"> 156/BH/X.2 11/10/2004</t>
  </si>
  <si>
    <t>Koperasi Unit Desa Kurnia Jaya</t>
  </si>
  <si>
    <t xml:space="preserve"> 159/BH/X.2 30/11/2004</t>
  </si>
  <si>
    <t>Koperasi Unit Desa Sawit Putra Desa Semalak</t>
  </si>
  <si>
    <t xml:space="preserve"> 176/BH/X.2 02/02/2006</t>
  </si>
  <si>
    <t xml:space="preserve"> 191/BH/X.2 12/10/2006</t>
  </si>
  <si>
    <t>Koperasi Unit Desa Harapan Jaya</t>
  </si>
  <si>
    <t xml:space="preserve"> 229/BH/X.VII.7//VI/DPPK/08 03/06/2008</t>
  </si>
  <si>
    <t>Koperasi Unit Desa Ya' Ahowu Lancar Jaya</t>
  </si>
  <si>
    <t>013103/BH/M.KUKM.1/IV/2019  15/04/2019</t>
  </si>
  <si>
    <t>Koperasi Perkebunan Bintang</t>
  </si>
  <si>
    <t xml:space="preserve"> 185/BH/X.2 28/08/2006</t>
  </si>
  <si>
    <t>Koperasi Perkebunan Enak</t>
  </si>
  <si>
    <t xml:space="preserve"> 221/BH/X.VII.7/ /IV/DPPK/08 14/04/2008</t>
  </si>
  <si>
    <t>Koperasi Perkebunan Sumber Kehidupan</t>
  </si>
  <si>
    <t xml:space="preserve"> 224/BH/X.VII.7/V/DPPK/08 05/05/2008</t>
  </si>
  <si>
    <t>Koperasi Perkebunan Usaha  Jaya Makmur</t>
  </si>
  <si>
    <t xml:space="preserve"> 234/BH/X.VII.7/ VIII/DPPK/09 02/03/2009</t>
  </si>
  <si>
    <t>Koperasi Perkebunan Buayan Jaya</t>
  </si>
  <si>
    <t xml:space="preserve"> 245/BH/X.VII.7/ VIII/DPPK/09 25/08/2009</t>
  </si>
  <si>
    <t>Koperasi Petani Sawit Enggadai</t>
  </si>
  <si>
    <t xml:space="preserve"> 284/BH/XVII.7/XI/2011 24/11/2011</t>
  </si>
  <si>
    <t>Koperasi Perkebunan Jati Karya Bersama</t>
  </si>
  <si>
    <t>014001/BH/M.KUKM.2/VII/2019 12/07/2019</t>
  </si>
  <si>
    <t>Jumlah  Koperasi Kec. Meliau</t>
  </si>
  <si>
    <t>VII</t>
  </si>
  <si>
    <t>KEC. TAYAN HULU</t>
  </si>
  <si>
    <t>Tayan Hulu</t>
  </si>
  <si>
    <t xml:space="preserve"> Tyn Hulu</t>
  </si>
  <si>
    <t>Koperasi Unit Desa SMAU</t>
  </si>
  <si>
    <t xml:space="preserve"> 008a/BH/X.2 3/11/1998</t>
  </si>
  <si>
    <t>Koperasi Unit Desa Sawit Permai</t>
  </si>
  <si>
    <t xml:space="preserve"> 1513/BH/X 23/8/1994</t>
  </si>
  <si>
    <t xml:space="preserve"> 036a/BH/X.2 24/05/2011</t>
  </si>
  <si>
    <t>Koperasi Unit Desa Mustari</t>
  </si>
  <si>
    <t xml:space="preserve"> 110/BH/X.2 19/07/2002</t>
  </si>
  <si>
    <t>Koperasi Unit Desa Berkat Dohik Mahu</t>
  </si>
  <si>
    <t xml:space="preserve"> 120a/BH/X.2 6/11/2006</t>
  </si>
  <si>
    <t>Koperasi Perkebunan Taminses</t>
  </si>
  <si>
    <t>035/BH/X.2 03/05/1999</t>
  </si>
  <si>
    <t>Koperasi Perkebunan Karya Sejati</t>
  </si>
  <si>
    <t>057/BH/X.2 04/10/2006</t>
  </si>
  <si>
    <t>Koperasi Perkebunan Berkat Usaha Tani</t>
  </si>
  <si>
    <t>200/BH/XVII.7/IV/DPPK/07 16/04/2007</t>
  </si>
  <si>
    <t>Koperasi Perkebunan Setia Usaha</t>
  </si>
  <si>
    <t>266/BH/XVII.7/XI/DPPK/10 30/11/2010</t>
  </si>
  <si>
    <t>Koperasi Plasma Batu Ceramin</t>
  </si>
  <si>
    <t>233/BH/XVII.7/X/DPPK/08 10/10/2008</t>
  </si>
  <si>
    <t>Koperasi Perkebunan Swadaya Pandan Wangi</t>
  </si>
  <si>
    <t>329/BH/XVIII.7/X/DPPK/2014 28/10/2014</t>
  </si>
  <si>
    <t>Koperasi Produsen Cahaya Harapan Baru</t>
  </si>
  <si>
    <t>311/BH/XVII.7/III/DPPK/2013 23/03/2013</t>
  </si>
  <si>
    <t>Koperasi Sawit Sejahtera Mandiri Binjai</t>
  </si>
  <si>
    <t>010786/BH/M.KUKM.2/XII/2018 02/12/18</t>
  </si>
  <si>
    <t>Tyn Hulu</t>
  </si>
  <si>
    <t>Koperasi Bhineka Sawit Mandiri</t>
  </si>
  <si>
    <t xml:space="preserve"> 242/BH/XVII.7/VIII/DPPK/09 04/08/2009</t>
  </si>
  <si>
    <t>Koperasi Sarang Sawit Abadi</t>
  </si>
  <si>
    <t xml:space="preserve"> 266/BH/XVII.7/XI/DPPK/10 14/10/2010</t>
  </si>
  <si>
    <t>Koperasi Kuala Tabot Berakak</t>
  </si>
  <si>
    <t xml:space="preserve"> 295/BH/XVII.7/II/DPPK/2012 29/09/2012</t>
  </si>
  <si>
    <t>KOPERASI PRODUSEN UNIT DESA DUA PUTRI BERJAYA</t>
  </si>
  <si>
    <t>Kop. Perkebunan</t>
  </si>
  <si>
    <t>AHU-0000556.AH.01.26.TAHUN 2019 22/11/2019</t>
  </si>
  <si>
    <t>KOPERASI PRODUSEN BERKAT UTAMA SAWIT</t>
  </si>
  <si>
    <t>AHU-0000062.AH.01.26.TAHUN 2019 31/10/2019</t>
  </si>
  <si>
    <t>KOPERASI PRODUSEN SUMBER TANI KERIO ABADI</t>
  </si>
  <si>
    <t>AHU-0001001.AH.01.26.TAHUN 2019 20/12/2019`</t>
  </si>
  <si>
    <t>KOPERASI PRODUSEN CAHAYA SAWIT BORNEO</t>
  </si>
  <si>
    <t>AHU-0000957.AH.01.26.TAHUN 2019 09/12/2019</t>
  </si>
  <si>
    <t>KOPERASI PRODUSEN DUTA USAHA JAYA</t>
  </si>
  <si>
    <t>AHU-0000975.AH.01.26.TAHUN 2019 09/12/2019</t>
  </si>
  <si>
    <t>KOPERASI PRODUSEN USAHA MITRA TANI</t>
  </si>
  <si>
    <t>AHU-0001729.AH.01.26.TAHUN 2020 17/01/2020</t>
  </si>
  <si>
    <t>KOPERASI PRODUSEN ANUGERAH BORNEO JAYA</t>
  </si>
  <si>
    <t>AHU-0002065.AH.01.26.TAHUN 2020 06/02/2020</t>
  </si>
  <si>
    <t>KOPERASI PRODUSEN PERKEBUNAN SAWIT LAJU BORNEO</t>
  </si>
  <si>
    <t>AHU-0003902.AH.01.26.TAHUN 2020 22/06/2020</t>
  </si>
  <si>
    <t>Jumlah Koperasi Kec. Tayan Hulu</t>
  </si>
  <si>
    <t>VIII</t>
  </si>
  <si>
    <t>KEC. BALAI</t>
  </si>
  <si>
    <t>Balai</t>
  </si>
  <si>
    <t xml:space="preserve"> Balai</t>
  </si>
  <si>
    <t>Kopplas Ingin Maju Bersama</t>
  </si>
  <si>
    <t>Koperasi Petani Mitra Tapioka</t>
  </si>
  <si>
    <t>KOPERASI PRODUSEN GAMBIR MUNGGUK ENTILING</t>
  </si>
  <si>
    <t>AHU-0004317.AH.01.26.TAHUN 2020 21/07/2020</t>
  </si>
  <si>
    <t>KOPERASI PRODUSEN KEBUN TARAKNG SAWIT MANDIRI</t>
  </si>
  <si>
    <t>Jumlah Koperasi Kec. Balai</t>
  </si>
  <si>
    <t>IX</t>
  </si>
  <si>
    <t>KEC. TAYAN HILIR</t>
  </si>
  <si>
    <t>Tayan Hilir</t>
  </si>
  <si>
    <t xml:space="preserve"> Tayan Hilir</t>
  </si>
  <si>
    <t>Koperasi Unit Desa Jaman Bertuah</t>
  </si>
  <si>
    <t xml:space="preserve"> 019/BH/X.2 17/03/1999</t>
  </si>
  <si>
    <t>Koperasi Unit Desa Sawit Kenaik Jaya</t>
  </si>
  <si>
    <t xml:space="preserve"> 115.a/BH/X.VII.7/III/DPPK/07 14/03/2007</t>
  </si>
  <si>
    <t>Koperasi Perkebunan Tri Hanura</t>
  </si>
  <si>
    <t xml:space="preserve"> 078/BH/X.2 29/06/2000</t>
  </si>
  <si>
    <t>Koperasi Perkebunan Melatti Jaya</t>
  </si>
  <si>
    <t xml:space="preserve"> 136/BH/X.2 20/11/2003</t>
  </si>
  <si>
    <t>Koperasi Perkebunan Mega Sawit Lestari</t>
  </si>
  <si>
    <t xml:space="preserve"> 204/BH/XVII.7/VI/DPPK/07 11/06/2007</t>
  </si>
  <si>
    <t>Koperasi Perkebunan Agro Jaya</t>
  </si>
  <si>
    <t xml:space="preserve"> 208/BH/X.VII.7 /VIII/DPPK/07 22/08/2007</t>
  </si>
  <si>
    <t>Koperasi Perkebunan Kapuas Raya Borneo</t>
  </si>
  <si>
    <t>004254/BH/M.KUKM.2/V/2017</t>
  </si>
  <si>
    <t>Koperasi Perkebunan Payong Betuah</t>
  </si>
  <si>
    <t>003388/BH/M.KUKM.2/II/2017</t>
  </si>
  <si>
    <t>Koperasi Perkebunan Tobak Raya Sentosa</t>
  </si>
  <si>
    <t>005846/BH/M.KUKM.2/X/2017 24/10/2017</t>
  </si>
  <si>
    <t>Koperasi Perkebunan Rimba Agro Laet</t>
  </si>
  <si>
    <t>013716/BH/M.KUKM.2/VI/2019 17/06/2019</t>
  </si>
  <si>
    <t>Koperasi Produsen Sawit Dohik Bantan</t>
  </si>
  <si>
    <t xml:space="preserve"> 321/BH/XVIII.7/ XII/DPPK/2013 05/12/2013</t>
  </si>
  <si>
    <t>KOPERASI PRODUSEN HARAPAN MENTARI JAYA</t>
  </si>
  <si>
    <t xml:space="preserve"> AHU-0004297.AH.01.26.TAHUN 2020 21/07/2020</t>
  </si>
  <si>
    <t>KOPERASI PRODUSEN BOKAT TUAH JUBATA</t>
  </si>
  <si>
    <t>AHU-0004291.AH.01.26.TAHUN 2020 20/07/2020</t>
  </si>
  <si>
    <t>KOPERASI PRODUSEN HARAPAN MUNGGUK DIAN</t>
  </si>
  <si>
    <t>AHU-0004308.AH.01.26.TAHUN 2020 21/07/2020</t>
  </si>
  <si>
    <t>Jumlah Koperasi Kec. Tayan Hilir</t>
  </si>
  <si>
    <t>X</t>
  </si>
  <si>
    <t>KEC. TOBA</t>
  </si>
  <si>
    <t>Toba</t>
  </si>
  <si>
    <t>Koperasi  Perkebunan Sejahtera Lestari</t>
  </si>
  <si>
    <t xml:space="preserve"> 210/BH/XVII.7 X/DPPK/07 03/10/2007</t>
  </si>
  <si>
    <t>Koperasi  Perkebunan Badak Surya Lestari</t>
  </si>
  <si>
    <t>328/BH/XVIII.7/X/DPPK/2014 31/10/2014</t>
  </si>
  <si>
    <t>Koperasi Perkebunan Satahi Saoloan Abadi</t>
  </si>
  <si>
    <t>006492/BH/M.KUKM.2/XII/2017 11/12/2017</t>
  </si>
  <si>
    <t>Koperasi Produsen Pelunjung Jaya</t>
  </si>
  <si>
    <t xml:space="preserve"> 320/BH/XVII.7/ X/DPPK/2013 4/10/2013</t>
  </si>
  <si>
    <t>Jumlah Koperasi Kec.Toba</t>
  </si>
  <si>
    <t>XI</t>
  </si>
  <si>
    <t>KEC. KEMBAYAN</t>
  </si>
  <si>
    <t>Koperasi Unit Desa Sawit Trija</t>
  </si>
  <si>
    <t>Kembayan</t>
  </si>
  <si>
    <t xml:space="preserve"> 137a/BH/X 10/05/1997</t>
  </si>
  <si>
    <t>Koperasi Perkebunan Citra Sawit</t>
  </si>
  <si>
    <t xml:space="preserve"> 122/BH/X.2 10/02/2003</t>
  </si>
  <si>
    <t xml:space="preserve"> 238/BH/XVII.7 /IV/DPPK/09 14/4/2009</t>
  </si>
  <si>
    <t>Koperasi Pertanian Agroinovasi Bhakti Bersama</t>
  </si>
  <si>
    <t>005673/BH/M.KUKM.2/X/2017 17/10/2017</t>
  </si>
  <si>
    <t>Koperasi Tani Binonguh Lodo</t>
  </si>
  <si>
    <t xml:space="preserve"> 021/BH/X.2 26/03/1999</t>
  </si>
  <si>
    <t>KOPERASI PRODUSEN SERBA USAHA SAWIT TROSIT TRUNAS</t>
  </si>
  <si>
    <t>AHU-0002240.AH.01.26.TAHUN 2020 14/02/2020</t>
  </si>
  <si>
    <t>KOPERASI PRODUSEN SERBA USAHA PRIMA KARYA SEJAHTERA</t>
  </si>
  <si>
    <t>AHU-0004478.AH.01.26.TAHUN 2020 03/08/2020</t>
  </si>
  <si>
    <t>Jumlah Koperasi Kec. Kembayan</t>
  </si>
  <si>
    <t>XII</t>
  </si>
  <si>
    <t>KEC. BEDUAI</t>
  </si>
  <si>
    <t>Beduai</t>
  </si>
  <si>
    <t xml:space="preserve"> Beduai</t>
  </si>
  <si>
    <t>Koperasi Perkebunan Budamei</t>
  </si>
  <si>
    <t xml:space="preserve"> 270/BH/XVII.7 /I/DPPK/2011 27/1/2011</t>
  </si>
  <si>
    <t>Koperasi Baji Tompap Lodo</t>
  </si>
  <si>
    <t xml:space="preserve"> 267/BH/XVII.7 /XII/DPPK/10 1/12/2010</t>
  </si>
  <si>
    <t>KOPERASI PRODUSEN BERKAH TEMIAH JAYA</t>
  </si>
  <si>
    <t>AHU-0006614.AH.01.26.TAHUN 2020</t>
  </si>
  <si>
    <t xml:space="preserve">Beduai </t>
  </si>
  <si>
    <t>Jumlah Koperasi Kec. Beduai</t>
  </si>
  <si>
    <t>XIII</t>
  </si>
  <si>
    <t>KEC.  NOYAN</t>
  </si>
  <si>
    <t>Noyan</t>
  </si>
  <si>
    <t xml:space="preserve"> Noyan</t>
  </si>
  <si>
    <t>Koperasi Unit Desa Muja Bauh</t>
  </si>
  <si>
    <t xml:space="preserve"> 033/BH/X.2 3/5/1999</t>
  </si>
  <si>
    <t>Koperasi Perkebunan Lanta Lomour</t>
  </si>
  <si>
    <t xml:space="preserve"> 195/BH/XVII.7/III/DPPK/2007 22/02/2007</t>
  </si>
  <si>
    <t>Koperasi Perkebunan Medep Bauh</t>
  </si>
  <si>
    <t xml:space="preserve"> 265/BH/XVII.7 /XI/DPPK/2010 25/11/2010</t>
  </si>
  <si>
    <t>Jumlah Koperasi Kec. Noyan</t>
  </si>
  <si>
    <t>7  BH</t>
  </si>
  <si>
    <t>XIV</t>
  </si>
  <si>
    <t>KEC.  SEKAYAM</t>
  </si>
  <si>
    <t>Sekayam</t>
  </si>
  <si>
    <t xml:space="preserve"> Sekayam</t>
  </si>
  <si>
    <t xml:space="preserve"> 244/BH/X.VII.7/VIII/DPPK/09 19/8/2009</t>
  </si>
  <si>
    <t>Koperasi Benua Palem Saih</t>
  </si>
  <si>
    <t>POKTAN</t>
  </si>
  <si>
    <t xml:space="preserve"> 304/BH/XVIII.7/VIII/DPPK/12 15/8/2012</t>
  </si>
  <si>
    <t>KOPERASI PRODUSEN KEBUN BERSAMA KAMI MAJU</t>
  </si>
  <si>
    <t>Jumlah Koperasi Kec. Sekayam</t>
  </si>
  <si>
    <t>XV</t>
  </si>
  <si>
    <t>KEC.  ENTIKONG</t>
  </si>
  <si>
    <t>Entikong</t>
  </si>
  <si>
    <t xml:space="preserve"> Entikong</t>
  </si>
  <si>
    <t>Koperasi Perkebunan Meket Bisamah</t>
  </si>
  <si>
    <t xml:space="preserve"> 290/BH/XVII.7/XII/DPPK/11 28/12/2011</t>
  </si>
  <si>
    <t>Koperasi Serumpun</t>
  </si>
  <si>
    <t xml:space="preserve"> 308/BH/XVII.7/X/DPPK/2012 30/10/2012</t>
  </si>
  <si>
    <t>Jumlah Koperasi Kec.Entikong</t>
  </si>
  <si>
    <t>JUMLAH   ( I  S/D  XV )</t>
  </si>
  <si>
    <t>Kepala Dinas Perindustrian Perdagangan Koperasi</t>
  </si>
  <si>
    <t>dan Usaha Mikro Kabupaten Sanggau</t>
  </si>
  <si>
    <t>Pembina Utama Muda</t>
  </si>
  <si>
    <t>NIP. 19660221 199603 1 002</t>
  </si>
  <si>
    <t xml:space="preserve"> </t>
  </si>
  <si>
    <t>Jumlah</t>
  </si>
  <si>
    <t>Data bersumber dari ODS (Online Data System) Koperasi</t>
  </si>
  <si>
    <t xml:space="preserve">          1. Jumlah Koperasi Aktif </t>
  </si>
  <si>
    <t>1. Jumlah Koperasi Produksi**</t>
  </si>
  <si>
    <t xml:space="preserve">      2. Jumlah Kepemilikan Mandiri **</t>
  </si>
  <si>
    <t>PER :OKTOBER S/D DESEMBER 2022</t>
  </si>
  <si>
    <t>KOPERASI PRODUSEN UNIT DESA NGUDI LUHUR</t>
  </si>
  <si>
    <t>18 Juli 2022</t>
  </si>
  <si>
    <t>KOPERASI PRODUSEN UNIT DESA PERMAI</t>
  </si>
  <si>
    <t>29 Agustus 2022</t>
  </si>
  <si>
    <t>KOPERASI PRODUSEN UNIT DESA SAWIT PAMA</t>
  </si>
  <si>
    <t>19 Maret 2022</t>
  </si>
  <si>
    <t>KOPERASI UNIT DESA EMPAKA JAYA</t>
  </si>
  <si>
    <t>31 Mei 2022</t>
  </si>
  <si>
    <t>KOPERASI PRODUSEN UNIT DESA BINTANG HARAPAN</t>
  </si>
  <si>
    <t>21 Juli 2022</t>
  </si>
  <si>
    <t>KOPERASI PRODUSEN SINAR MULIA</t>
  </si>
  <si>
    <t>KOPERASI PRODUSEN TAWANG SERAGI</t>
  </si>
  <si>
    <t>26 Maret 2022</t>
  </si>
  <si>
    <t>12 Mei 2022</t>
  </si>
  <si>
    <t>10 November 2022</t>
  </si>
  <si>
    <t>05 Maret 2022</t>
  </si>
  <si>
    <t>30 Maret 2022</t>
  </si>
  <si>
    <t>KOPERASI PERKEBUNAN MITRA JAYA LESTARI</t>
  </si>
  <si>
    <t>26 Agustus 2022</t>
  </si>
  <si>
    <t>18 Maret 2022</t>
  </si>
  <si>
    <t>22 Maret 2022</t>
  </si>
  <si>
    <t>Kop.Serba Usaha (KSU)</t>
  </si>
  <si>
    <t>Sanggau</t>
  </si>
  <si>
    <t>30 Mei 2022</t>
  </si>
  <si>
    <t>24 Mei 2022</t>
  </si>
  <si>
    <t>27 Mei 2022</t>
  </si>
  <si>
    <t>23 Mei 2022</t>
  </si>
  <si>
    <t>KOPERASI PRODUSEN RUMPON EMPINUK BERSATU</t>
  </si>
  <si>
    <t>AHU-0009341.AH.01.26.TAHUN 2021 26/03/2021</t>
  </si>
  <si>
    <t>KOPERASI PRODUSEN TANAH AIR MERDEKA</t>
  </si>
  <si>
    <t>AHU-0010283.AH.01.26.TAHUN 2021 10/05/2021</t>
  </si>
  <si>
    <t>KOPERASI PRODUSEN RAMBIN USAHA JAYA BERSAMA</t>
  </si>
  <si>
    <t>AHU-0012547.AH.01.26.TAHUN 2021 04/10/2021</t>
  </si>
  <si>
    <t>KOPERASI PRODUSEN SURYA MANDIRI SAWIT</t>
  </si>
  <si>
    <t>AHU-0012871.AH.01.26.TAHUN 2021 21/10/2021</t>
  </si>
  <si>
    <t>KOPERASI PRODUSEN ANEKA USAHA BERSAMA</t>
  </si>
  <si>
    <t>xzxa</t>
  </si>
  <si>
    <t>AHU-0002893.AH.01.29.TAHUN 2022 16/06/2022</t>
  </si>
  <si>
    <t>136 BH</t>
  </si>
  <si>
    <t>KOPERASI PRODUSEN UNIT DESA HIBUN MAYAU DOSAN</t>
  </si>
  <si>
    <t>21 April 2022</t>
  </si>
  <si>
    <t>9 Desember 2022</t>
  </si>
  <si>
    <t>28 April 2022</t>
  </si>
  <si>
    <t>24 Maret 2022</t>
  </si>
  <si>
    <t>KOPERASI PRODUSEN UNIT DESA SAWIT PANGSUMA RAYA</t>
  </si>
  <si>
    <t>AHU-0008426.AH.01.26.TAHUN 2021 08/02/2021</t>
  </si>
  <si>
    <t>KOPERASI PRODUSEN PERKEBUNAN KODO SAWIT MANDIRI</t>
  </si>
  <si>
    <t>AHU-0010264.AH.01.26.TAHUN 2021 08/05/2021</t>
  </si>
  <si>
    <t>31 Maret 2022</t>
  </si>
  <si>
    <t>KOPERASI PRODUSEN TIGA SADE MANDIRI</t>
  </si>
  <si>
    <t>AHU-0010310.AH.01.26.TAHUN 2021 11/05/2021</t>
  </si>
  <si>
    <t>KOPERASI PRODUSEN RAKYAT SANGGAU SEJAHTERA</t>
  </si>
  <si>
    <t>AHU-0015520.AH.01.26.TAHUN 2022 11/02/2022</t>
  </si>
  <si>
    <t>KOPERASI PRODUSEN PUTRA HORAS BIDOIS</t>
  </si>
  <si>
    <t>AHU-0000020.AH.01.29.TAHUN 2022</t>
  </si>
  <si>
    <t>KOPERASI PRODUSEN MITRA TOGAP MANDIRI</t>
  </si>
  <si>
    <t>AHU-0006093.AH.01.29.TAHUN 2022</t>
  </si>
  <si>
    <t xml:space="preserve">   31 BH</t>
  </si>
  <si>
    <t>KOPERASI PRODUSEN TUT WURI HANDAYANI</t>
  </si>
  <si>
    <t>09 Juni 2022</t>
  </si>
  <si>
    <t>KOPERASI PRODUSEN PERKEBUNAN KEDUKUL MANDIRI SEJAHTERA</t>
  </si>
  <si>
    <t>KOPERASI PRODUSEN PANDAWA PANCA SAKTI</t>
  </si>
  <si>
    <t>AHU-0004841.AH.01.29.TAHUN 2022 14/09/2022</t>
  </si>
  <si>
    <t>KOPERASI PRODUSEN ADO LESTARI MAKMUR</t>
  </si>
  <si>
    <t>AHU-0006247.AH.01.29.TAHUN 2022 24/11/2022</t>
  </si>
  <si>
    <t>21 BH</t>
  </si>
  <si>
    <t>13  BH</t>
  </si>
  <si>
    <t>20 Juli 2022</t>
  </si>
  <si>
    <t>12  BH</t>
  </si>
  <si>
    <t>07 November 2022</t>
  </si>
  <si>
    <t>KOPERASI UNIT DESA MAYAM JAYA</t>
  </si>
  <si>
    <t>15 September 2022</t>
  </si>
  <si>
    <t>KOPERASI PRODUSEN UNIT DESA SAWIT MUKTI JAYA</t>
  </si>
  <si>
    <t>19 November 2022</t>
  </si>
  <si>
    <t>KOPERASI PRODUSEN UNIT DESA USAHA MEKAR SAWIT</t>
  </si>
  <si>
    <t>KOPERASI PRODUSEN PERSATUAN TIGA DESA</t>
  </si>
  <si>
    <t>17 Februari 2022</t>
  </si>
  <si>
    <t>KOPERASI PRODUSEN KASASTRA</t>
  </si>
  <si>
    <t>28 November 2022</t>
  </si>
  <si>
    <t>KOPERASI PRODUSEN UNIT DESA TAPANG LOBAT</t>
  </si>
  <si>
    <t>27 April 2022</t>
  </si>
  <si>
    <t>06 Juni 2022</t>
  </si>
  <si>
    <t>KOPERASI PRODUSEN PELITA JAYA SENTOSA</t>
  </si>
  <si>
    <t>AHU-0013380.AH.01.26.TAHUN 2021 12/11/2021</t>
  </si>
  <si>
    <t>KOPERASI PRODUSEN BENUAH LIMAS MANDIRI</t>
  </si>
  <si>
    <t>AHU-0013596.AH.01.26.TAHUN 2021 25/11/2021</t>
  </si>
  <si>
    <t>KOPERASI PRODUSEN MAJU BERKARYA BERSAMA</t>
  </si>
  <si>
    <t>Koperasi Peternakan</t>
  </si>
  <si>
    <t>AHU-0004086.AH.01.29.TAHUN 2022 04/08/2022</t>
  </si>
  <si>
    <t>KOPERASI PRODUSEN BINTANG HARAPAN TANI</t>
  </si>
  <si>
    <t>AHU-0006569.AH.01.29.TAHUN 2022 12/12/2022</t>
  </si>
  <si>
    <t>48 BH</t>
  </si>
  <si>
    <t>24 Agustus 2022</t>
  </si>
  <si>
    <t>KOPERASI PRODUSEN UNIT DESA SEMEGAH</t>
  </si>
  <si>
    <t>k</t>
  </si>
  <si>
    <t>28 Juni 2022</t>
  </si>
  <si>
    <t>15 Maret 2022</t>
  </si>
  <si>
    <t>Koperasi Serba Usaha Berkat Jurong Sawit</t>
  </si>
  <si>
    <t>004516/BH/M.KUKM.2/VI/2017 20/06/2017</t>
  </si>
  <si>
    <t>17 Maret 2022</t>
  </si>
  <si>
    <t>16 April 2022</t>
  </si>
  <si>
    <t>07 April 2022</t>
  </si>
  <si>
    <t>KOPERASI PRODUSEN SAWIT MANDIRI APET AKAP</t>
  </si>
  <si>
    <t>AHU-0008709.AH.01.26.TAHUN 2021 24/02/2021</t>
  </si>
  <si>
    <t>KOPERASI PRODUSEN SAHABAT GEMILANG UNGGUL</t>
  </si>
  <si>
    <t>AHU-0009283.AH.01.26.TAHUN 2021 23/03/2021</t>
  </si>
  <si>
    <t>09 April 2022</t>
  </si>
  <si>
    <t>KOPERASI PRODUSEN SAWIT BERKAH JAYA</t>
  </si>
  <si>
    <t>AHU-0009282.AH.01.26.TAHUN 2021 23/03/2021</t>
  </si>
  <si>
    <t>KOPERASI PRODUSEN PERKASA JAYA MANDIRI</t>
  </si>
  <si>
    <t>AHU-0003669.AH.01.29.TAHUN 2022 12/07/2022</t>
  </si>
  <si>
    <t>KOPERASI PRODUSEN SUMBER MAKMUR PERKASA</t>
  </si>
  <si>
    <t>AHU-0005458.AH.01.29.TAHUN 2022 14/10/2022</t>
  </si>
  <si>
    <t>53 BH</t>
  </si>
  <si>
    <t>12 BH</t>
  </si>
  <si>
    <t>28 Maret 2022</t>
  </si>
  <si>
    <t>KOPERASI PRODUSEN LAET AGRO SEJAHTERA</t>
  </si>
  <si>
    <t>AHU-0010266.AH.01.26.TAHUN 2021 08/05/2021</t>
  </si>
  <si>
    <t>22 Juli 2022</t>
  </si>
  <si>
    <t>KOPERASI PRODUSEN PETANI SAWIT CLUB</t>
  </si>
  <si>
    <t>AHU-0011556.AH.01.26.TAHUN 2021 05/08/2021</t>
  </si>
  <si>
    <t>KOPERASI PRODUSEN SERIKAT PETANI SAWIT</t>
  </si>
  <si>
    <t>AHU-0003473.AH.01.29.TAHUN 2022 01/07/2022</t>
  </si>
  <si>
    <t>33 BH</t>
  </si>
  <si>
    <t>KOPERASI PRODUSEN SAWIT BORNEO PERSADA</t>
  </si>
  <si>
    <t>AHU-0010328.AH.01.26.TAHUN 2021 12/05/2021</t>
  </si>
  <si>
    <t>KOPERASI PRODUSEN BERKAT USAHA BERSAMA KAWAN</t>
  </si>
  <si>
    <t>AHU-0010614.AH.01.26.TAHUN 2021 08/06/2021</t>
  </si>
  <si>
    <t>17  BH</t>
  </si>
  <si>
    <t>23 November 2022</t>
  </si>
  <si>
    <t>KOPERASI PRODUSEN PERKEBUNAN BUPULU LOMOUR</t>
  </si>
  <si>
    <t>30 Juni 2022</t>
  </si>
  <si>
    <t>17 Januari 2022</t>
  </si>
  <si>
    <t>KOPERASI PRODUSEN BORNEO ELF MANDIRI</t>
  </si>
  <si>
    <t xml:space="preserve"> 256/BH/XVII.7/V/DPPK/2010 13/5/2010</t>
  </si>
  <si>
    <t>24 Juli 2022</t>
  </si>
  <si>
    <t>KOPERASI PRODUSEN KENCANA KARYA USAHA</t>
  </si>
  <si>
    <t>AHU-0004605.AH.01.29.TAHUN 2022 02/09/2022</t>
  </si>
  <si>
    <t>KOPERASI PRODUSEN BUPOKAT CAHAYA SAWIT</t>
  </si>
  <si>
    <t>AHU-0005408.AH.01.29.TAHUN 2022</t>
  </si>
  <si>
    <t>28  BH</t>
  </si>
  <si>
    <t>21 Juni 2022</t>
  </si>
  <si>
    <t>6  BH</t>
  </si>
  <si>
    <t>25 Agustus 2022</t>
  </si>
  <si>
    <t>Koperasi Perkebunan Tuah Buno</t>
  </si>
  <si>
    <t xml:space="preserve"> 206/BH/XVII.7//VI/DPPK/07  25/06/2007</t>
  </si>
  <si>
    <t>KOPERASI PRODUSEN PERKEBUNAN TAMPUN JUAH</t>
  </si>
  <si>
    <t>07 Juli 2022</t>
  </si>
  <si>
    <t>06 Juli 2022</t>
  </si>
  <si>
    <t>Koperasi Produsen Tunas Mekar</t>
  </si>
  <si>
    <t xml:space="preserve"> 318/BH/XVIII.7 /IX/DPPK/2013 09/09/2013</t>
  </si>
  <si>
    <t>07 Januari 2022</t>
  </si>
  <si>
    <t>AHU-0005904.AH.01.26.TAHUN 2020 16/10/2020</t>
  </si>
  <si>
    <t>KOPERASI PRODUSEN PLASMA RIMBUN BEDANDI</t>
  </si>
  <si>
    <t>AHU-0015169.AH.01.26.TAHUN 2022 29/01/2022</t>
  </si>
  <si>
    <t>31  BH</t>
  </si>
  <si>
    <t>8  BH</t>
  </si>
  <si>
    <t>Sy. Ibnu Marwan, SH, M.Si</t>
  </si>
  <si>
    <t>182 BH</t>
  </si>
  <si>
    <t>DIREKTORI DATA KOPERASI PRODUSEN AKTIF</t>
  </si>
  <si>
    <t>AHU-0005560.AH.01.26.TAHUN 2020 28/09/2020</t>
  </si>
  <si>
    <t>272/BH/XVII.7/V/DPPK/2011 04/04/2011</t>
  </si>
  <si>
    <t>232/BH/XVII.7 /X/DPPK/08 10/10/2008</t>
  </si>
  <si>
    <t>DIREKTORI DATA KOPERASI</t>
  </si>
  <si>
    <t>PER : OKTOBER S/D DESEMBER 2023</t>
  </si>
  <si>
    <t>16 Mei 2023</t>
  </si>
  <si>
    <t>03 April 2023</t>
  </si>
  <si>
    <t>9 Maret 2023</t>
  </si>
  <si>
    <t>30 Mei 2023</t>
  </si>
  <si>
    <t>;22 Juli 2023</t>
  </si>
  <si>
    <t>25 Maret 2023</t>
  </si>
  <si>
    <t>KOPERASI PRODUSEN JAYA BARU</t>
  </si>
  <si>
    <t>27 Juni 2023</t>
  </si>
  <si>
    <t>KOPERASI PRODUSEN MITRA TANI</t>
  </si>
  <si>
    <t>20 Maret 2023</t>
  </si>
  <si>
    <t>KOPERASI PRODUSEN  PERKEBUNAN MITRA JAYA LESTARI</t>
  </si>
  <si>
    <t>05 Januari 2023</t>
  </si>
  <si>
    <t>15 Agustus 2023</t>
  </si>
  <si>
    <t>KOPERASI PRODUSEN SINAR KAPUAS MULIA</t>
  </si>
  <si>
    <t>AHU-0000870.AH.01.29.TAHUN 2023 24/02/2023</t>
  </si>
  <si>
    <t>KOPERASI PRODUSEN SAWIT BERKAT USAHA</t>
  </si>
  <si>
    <t>AHU-0001125.AH.01.29.TAHUN 2023 13/03/2023</t>
  </si>
  <si>
    <t>KOPERASI PRODUSEN INTI SAWIT MAKMUR</t>
  </si>
  <si>
    <t>AHU-0001108.AH.01.29.TAHUN 2023 11/03/2023</t>
  </si>
  <si>
    <t>KOPERASI PRODUSEN GEMILANG AGUNG SEJAHTERA</t>
  </si>
  <si>
    <t>AHU-0001020.AH.01.29.TAHUN 2023 06/03/2023</t>
  </si>
  <si>
    <t>KOPERASI PEMASARAN KITA MAKMUR BERSAMA</t>
  </si>
  <si>
    <t>AHU-0000358.AH.01.29.TAHUN 2023 25/01/2023</t>
  </si>
  <si>
    <t>Pemasaran</t>
  </si>
  <si>
    <t>Konsumen</t>
  </si>
  <si>
    <t>Jasa</t>
  </si>
  <si>
    <t>Simpan Pinjam</t>
  </si>
  <si>
    <t>143 BH</t>
  </si>
  <si>
    <t>25 Mei 2023</t>
  </si>
  <si>
    <t>1194/BH/X 18/03/1987</t>
  </si>
  <si>
    <t>10 April 2023</t>
  </si>
  <si>
    <t>AHU-0000020.AH.01.29.TAHUN 2022 02/04/2022</t>
  </si>
  <si>
    <t>15 April 2023</t>
  </si>
  <si>
    <t>AHU-0006093.AH.01.29.TAHUN 2022 15/11/2022</t>
  </si>
  <si>
    <t>KOPERASI PRODUSEN JASTIN SAWIT MANDIRI</t>
  </si>
  <si>
    <t>AHU-0001641.AH.01.29.TAHUN 2023 13/04/2023</t>
  </si>
  <si>
    <t>KOPERASI PRODUSEN SEJAHTERA SAWIT MANDIRI</t>
  </si>
  <si>
    <t>AHU-0000921.AH.01.29.TAHUN 202328/02/2023</t>
  </si>
  <si>
    <t>KOPERASI PRODUSEN BERKAT CAHAYA MANDIRI</t>
  </si>
  <si>
    <t>AHU-0001328.AH.01.29.TAHUN 2023 25/03/2023</t>
  </si>
  <si>
    <t>KOPERASI PRODUSEN MAJU BERSAMA TASANO</t>
  </si>
  <si>
    <t>AHU-0000912.AH.01.29.TAHUN 2023 28/02/2023</t>
  </si>
  <si>
    <t>KOPERASI PRODUSEN HIBUN UTOK BUNUO</t>
  </si>
  <si>
    <t>AHU-0002559.AH.01.29.TAHUN 2023 03/07/2023</t>
  </si>
  <si>
    <t>KOPERASI PRODUSEN MARJA SAWIT MANDIRI</t>
  </si>
  <si>
    <t>AHU-0002560.AH.01.29.TAHUN 2023 03/07/2023</t>
  </si>
  <si>
    <t xml:space="preserve">   37 BH</t>
  </si>
  <si>
    <t>13 Juni 2023</t>
  </si>
  <si>
    <t>1 September 2023</t>
  </si>
  <si>
    <t>KOPERASI PRODUSEN MANDIRI USAHA PERKASA</t>
  </si>
  <si>
    <t>AHU-0001392.AH.01.29.TAHUN 2023 29/03/2023</t>
  </si>
  <si>
    <t>KOPERASI PRODUSEN MITRA SAWIT KEDUKUL</t>
  </si>
  <si>
    <t>AHU-0001714.AH.01.29.TAHUN 2023 18/04/2023</t>
  </si>
  <si>
    <t>KOPERASI PRODUSEN TOKANG SAWIT MANDIRI</t>
  </si>
  <si>
    <t>AHU-0000763.AH.01.29.TAHUN 2023 20/02/2023</t>
  </si>
  <si>
    <t>KOPERASI PRODUSEN SUMBER MAKMUR ALAM</t>
  </si>
  <si>
    <t>AHU-0000959.AH.01.29.TAHUN 2023 02/03/2023</t>
  </si>
  <si>
    <t>KOPERASI PRODUSEN MITRA SINAR REJEKI</t>
  </si>
  <si>
    <t>AHU-0005279.AH.01.29.TAHUN 2023 15/12/2023</t>
  </si>
  <si>
    <t>26 BH</t>
  </si>
  <si>
    <t>KOPERASI PRODUSEN KEBUN CIONJE BERSATU</t>
  </si>
  <si>
    <t>AHU-0001323.AH.01.29.TAHUN 2023 24/03/2023</t>
  </si>
  <si>
    <t>14  BH</t>
  </si>
  <si>
    <t>Koperasi Produsen Perkebunan Maju Bersama Mitra</t>
  </si>
  <si>
    <t>21 Juli 2023</t>
  </si>
  <si>
    <t>KOPERASI PRODUSEN UNIT DESA MUSA JAYA</t>
  </si>
  <si>
    <t>15 Maret 2023</t>
  </si>
  <si>
    <t>29 Mei 2023</t>
  </si>
  <si>
    <t>19 Juni 2023</t>
  </si>
  <si>
    <t>17 Mei 2023</t>
  </si>
  <si>
    <t>30 Juni 2023</t>
  </si>
  <si>
    <t>KOPERASI PRODUSEN UNIT DESA MEKAR SARI</t>
  </si>
  <si>
    <t>11 April 2023</t>
  </si>
  <si>
    <t>18 Maret 2023</t>
  </si>
  <si>
    <t>KOPERASI PRODUSEN PERKEBUNAN SEJAHTERA LESTARI</t>
  </si>
  <si>
    <t>28 Maret 2023</t>
  </si>
  <si>
    <t>KOPERASI PRODUSEN TANI SAWIT ANUGERAH MAKMUR</t>
  </si>
  <si>
    <t>AHU-0002611.AH.01.29.TAHUN 2023 05/07/2023</t>
  </si>
  <si>
    <t>50 BH</t>
  </si>
  <si>
    <t>KOPERASI PRODUSEN UNIT DESA SEMANGAT MANDIRI</t>
  </si>
  <si>
    <t>24 Mar 2023</t>
  </si>
  <si>
    <t>15 Februari 2023</t>
  </si>
  <si>
    <t>5 Oktober 2023</t>
  </si>
  <si>
    <t>KOPERASI SAWIT SEJAHTERA MANDIRI BINJAI</t>
  </si>
  <si>
    <t>10 Februari 2023</t>
  </si>
  <si>
    <t>KOPERASI PRODUSEN PUSAKA TANJUNG</t>
  </si>
  <si>
    <t xml:space="preserve"> 241/BH/XVII.7/VII/DPPK/09 07/07/2009</t>
  </si>
  <si>
    <t>14 Maret 2023</t>
  </si>
  <si>
    <t>25 Februari 2023</t>
  </si>
  <si>
    <t>29 Januari 2023</t>
  </si>
  <si>
    <t>13 Mei 2023</t>
  </si>
  <si>
    <t>15 Juni 2023</t>
  </si>
  <si>
    <t>17 Juni 2023</t>
  </si>
  <si>
    <t>52 BH</t>
  </si>
  <si>
    <t xml:space="preserve"> 232/BH/XVII.7 /X/DPPK/08 10/10/2008</t>
  </si>
  <si>
    <t>13 Juli 2023</t>
  </si>
  <si>
    <t xml:space="preserve"> 272/BH/XVII.7/V/DPPK/2011 04/04/2011</t>
  </si>
  <si>
    <t xml:space="preserve"> AHU-0005560.AH.01.26.TAHUN 2020 28/09/2020</t>
  </si>
  <si>
    <t>KOPERASI PRODUSEN PERKEBUNAN TRI HANURA</t>
  </si>
  <si>
    <t>30 Maret 2023</t>
  </si>
  <si>
    <t>KOPERASI PRODUSEN PERKEBUNAN PAYONG BETUAH</t>
  </si>
  <si>
    <t>21 Maret 2023</t>
  </si>
  <si>
    <t>20 Mei 2023</t>
  </si>
  <si>
    <t>30 Agustus 2023</t>
  </si>
  <si>
    <t>KOPERASI PRODUSEN SAWIT MAKMUR ABADI</t>
  </si>
  <si>
    <t>AHU-0004495.AH.01.29.TAHUN 2023</t>
  </si>
  <si>
    <t>34 BH</t>
  </si>
  <si>
    <t>Koperasi  Produsen Perkebunan Badak Surya Lestari</t>
  </si>
  <si>
    <t>31 Oktober 2023</t>
  </si>
  <si>
    <t xml:space="preserve"> '6 Maret 2023</t>
  </si>
  <si>
    <t>16 BH</t>
  </si>
  <si>
    <t>KOPERASI PRODUSEN SAWIT TRIJA</t>
  </si>
  <si>
    <t>16 Maret 2023</t>
  </si>
  <si>
    <t>3 Mei 2023</t>
  </si>
  <si>
    <t>16 Januari 2023</t>
  </si>
  <si>
    <t>29 Maret 2023</t>
  </si>
  <si>
    <t>KOPERASI PRODUSEN LANTANK BAOH MANDIRI</t>
  </si>
  <si>
    <t>AHU-0000976.AH.01.29.TAHUN 2023 03/03/2023</t>
  </si>
  <si>
    <t>29  BH</t>
  </si>
  <si>
    <t>Beduwai</t>
  </si>
  <si>
    <t>KOPERASI PRODUSEN USAHA PRODUKSI PETANI MITRA MAJU BERSAMA</t>
  </si>
  <si>
    <t>AHU-0001313.AH.01.29.TAHUN 2023 24/03/2023</t>
  </si>
  <si>
    <t>Jumlah Koperasi Kec. Beduwai</t>
  </si>
  <si>
    <t>KOPERASI PRODUSEN PERKEBUNAN LANTA LOMOUR</t>
  </si>
  <si>
    <t>25 Agustus 2023</t>
  </si>
  <si>
    <t>KOPERASI PRODUSEN PERKEBUNAN TUAH BUNO</t>
  </si>
  <si>
    <t>17 Februari 2023</t>
  </si>
  <si>
    <t>3 Oktober 2023</t>
  </si>
  <si>
    <t>KOPERASI PRODUSEN TUNAS MEKAR</t>
  </si>
  <si>
    <t>21 Januari 2023</t>
  </si>
  <si>
    <t>KOPERASI PRODUSEN USAHA SINAR SEJAHTERA</t>
  </si>
  <si>
    <t>AHU-0000693.AH.01.29.TAHUN 2023 15/02/2023</t>
  </si>
  <si>
    <t>KOPERASI PRODUSEN BEDEYEH KERAMEI MANDIRI</t>
  </si>
  <si>
    <t>AHU-0001817.AH.01.29.TAHUN 2023 05/05/2023</t>
  </si>
  <si>
    <t>KOPERASI PRODUSEN ELAEIS BORNEO SEKAYAM</t>
  </si>
  <si>
    <t>AHU-0000914.AH.01.29.TAHUN 2023 28/02/2023</t>
  </si>
  <si>
    <t>34  BH</t>
  </si>
  <si>
    <t>01 April 2023</t>
  </si>
  <si>
    <t>481 BH</t>
  </si>
  <si>
    <t>Jumlah Koperasi Produksi Aktif Milik Mandiri Kabupaten Sanggau Tahun 2022 dan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</si>
</sst>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5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i/>
      <sz val="9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u/>
      <sz val="9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b/>
      <i/>
      <sz val="9"/>
      <color theme="1"/>
      <name val="Arial Narrow"/>
      <family val="2"/>
    </font>
    <font>
      <b/>
      <i/>
      <sz val="9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b/>
      <sz val="8"/>
      <name val="Arial Narrow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Calibri"/>
      <family val="2"/>
    </font>
    <font>
      <b/>
      <u/>
      <sz val="9"/>
      <color theme="1"/>
      <name val="Arial Narrow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 Narrow"/>
      <family val="2"/>
    </font>
    <font>
      <sz val="8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6">
    <xf numFmtId="0" fontId="0" fillId="0" borderId="0" xfId="0"/>
    <xf numFmtId="0" fontId="4" fillId="0" borderId="0" xfId="0" applyFont="1"/>
    <xf numFmtId="0" fontId="6" fillId="13" borderId="8" xfId="0" applyFont="1" applyFill="1" applyBorder="1" applyAlignment="1">
      <alignment horizontal="center" vertical="center"/>
    </xf>
    <xf numFmtId="0" fontId="6" fillId="13" borderId="28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41" fontId="4" fillId="0" borderId="4" xfId="6" applyFont="1" applyFill="1" applyBorder="1" applyAlignment="1" applyProtection="1">
      <alignment horizont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indent="2"/>
    </xf>
    <xf numFmtId="0" fontId="10" fillId="4" borderId="6" xfId="0" applyFont="1" applyFill="1" applyBorder="1" applyAlignment="1">
      <alignment horizontal="left" vertical="center" indent="2"/>
    </xf>
    <xf numFmtId="0" fontId="8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8" fillId="0" borderId="0" xfId="0" applyFont="1"/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indent="3"/>
    </xf>
    <xf numFmtId="0" fontId="8" fillId="0" borderId="6" xfId="0" applyFont="1" applyBorder="1" applyAlignment="1">
      <alignment horizontal="left" indent="3"/>
    </xf>
    <xf numFmtId="0" fontId="8" fillId="8" borderId="7" xfId="0" applyFont="1" applyFill="1" applyBorder="1" applyAlignment="1">
      <alignment horizontal="left" indent="3"/>
    </xf>
    <xf numFmtId="0" fontId="8" fillId="0" borderId="0" xfId="0" applyFont="1" applyAlignment="1">
      <alignment horizontal="left" indent="2"/>
    </xf>
    <xf numFmtId="0" fontId="8" fillId="0" borderId="15" xfId="0" applyFont="1" applyBorder="1" applyAlignment="1">
      <alignment horizontal="left" indent="3"/>
    </xf>
    <xf numFmtId="0" fontId="8" fillId="0" borderId="16" xfId="0" applyFont="1" applyBorder="1" applyAlignment="1">
      <alignment horizontal="left" indent="3"/>
    </xf>
    <xf numFmtId="0" fontId="8" fillId="8" borderId="17" xfId="0" applyFont="1" applyFill="1" applyBorder="1" applyAlignment="1">
      <alignment horizontal="left" indent="3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13" fillId="5" borderId="0" xfId="1" applyFont="1" applyFill="1"/>
    <xf numFmtId="164" fontId="13" fillId="5" borderId="0" xfId="2" applyFont="1" applyFill="1"/>
    <xf numFmtId="0" fontId="18" fillId="0" borderId="26" xfId="1" applyFont="1" applyBorder="1" applyAlignment="1">
      <alignment horizontal="center"/>
    </xf>
    <xf numFmtId="0" fontId="19" fillId="0" borderId="26" xfId="1" applyFont="1" applyBorder="1" applyAlignment="1">
      <alignment horizontal="center"/>
    </xf>
    <xf numFmtId="0" fontId="13" fillId="0" borderId="0" xfId="1" applyFont="1"/>
    <xf numFmtId="164" fontId="13" fillId="0" borderId="0" xfId="2" applyFont="1" applyFill="1" applyBorder="1" applyAlignment="1">
      <alignment horizontal="right"/>
    </xf>
    <xf numFmtId="0" fontId="13" fillId="7" borderId="26" xfId="1" applyFont="1" applyFill="1" applyBorder="1" applyAlignment="1">
      <alignment horizontal="center"/>
    </xf>
    <xf numFmtId="0" fontId="16" fillId="7" borderId="26" xfId="1" applyFont="1" applyFill="1" applyBorder="1" applyAlignment="1">
      <alignment horizontal="left"/>
    </xf>
    <xf numFmtId="0" fontId="13" fillId="7" borderId="0" xfId="1" applyFont="1" applyFill="1"/>
    <xf numFmtId="164" fontId="13" fillId="7" borderId="0" xfId="2" applyFont="1" applyFill="1" applyBorder="1" applyAlignment="1">
      <alignment horizontal="right"/>
    </xf>
    <xf numFmtId="0" fontId="15" fillId="8" borderId="26" xfId="1" applyFont="1" applyFill="1" applyBorder="1" applyAlignment="1">
      <alignment horizontal="center"/>
    </xf>
    <xf numFmtId="0" fontId="15" fillId="8" borderId="26" xfId="1" applyFont="1" applyFill="1" applyBorder="1"/>
    <xf numFmtId="0" fontId="15" fillId="8" borderId="26" xfId="1" applyFont="1" applyFill="1" applyBorder="1" applyAlignment="1">
      <alignment horizontal="center" vertical="center"/>
    </xf>
    <xf numFmtId="0" fontId="16" fillId="8" borderId="26" xfId="1" applyFont="1" applyFill="1" applyBorder="1" applyAlignment="1">
      <alignment horizontal="center"/>
    </xf>
    <xf numFmtId="164" fontId="15" fillId="8" borderId="26" xfId="2" applyFont="1" applyFill="1" applyBorder="1" applyAlignment="1">
      <alignment horizontal="center"/>
    </xf>
    <xf numFmtId="164" fontId="15" fillId="8" borderId="26" xfId="2" quotePrefix="1" applyFont="1" applyFill="1" applyBorder="1" applyAlignment="1">
      <alignment horizontal="center"/>
    </xf>
    <xf numFmtId="164" fontId="15" fillId="8" borderId="26" xfId="2" applyFont="1" applyFill="1" applyBorder="1"/>
    <xf numFmtId="0" fontId="14" fillId="8" borderId="0" xfId="1" applyFont="1" applyFill="1"/>
    <xf numFmtId="164" fontId="14" fillId="8" borderId="0" xfId="2" applyFont="1" applyFill="1" applyBorder="1"/>
    <xf numFmtId="15" fontId="15" fillId="8" borderId="26" xfId="2" quotePrefix="1" applyNumberFormat="1" applyFont="1" applyFill="1" applyBorder="1" applyAlignment="1">
      <alignment horizontal="center"/>
    </xf>
    <xf numFmtId="0" fontId="14" fillId="9" borderId="0" xfId="1" applyFont="1" applyFill="1"/>
    <xf numFmtId="164" fontId="14" fillId="9" borderId="0" xfId="2" applyFont="1" applyFill="1" applyBorder="1"/>
    <xf numFmtId="164" fontId="15" fillId="8" borderId="20" xfId="2" quotePrefix="1" applyFont="1" applyFill="1" applyBorder="1" applyAlignment="1">
      <alignment horizontal="center"/>
    </xf>
    <xf numFmtId="164" fontId="15" fillId="8" borderId="20" xfId="2" applyFont="1" applyFill="1" applyBorder="1"/>
    <xf numFmtId="0" fontId="15" fillId="8" borderId="20" xfId="1" applyFont="1" applyFill="1" applyBorder="1"/>
    <xf numFmtId="0" fontId="15" fillId="8" borderId="20" xfId="1" applyFont="1" applyFill="1" applyBorder="1" applyAlignment="1">
      <alignment horizontal="center"/>
    </xf>
    <xf numFmtId="164" fontId="15" fillId="8" borderId="20" xfId="2" applyFont="1" applyFill="1" applyBorder="1" applyAlignment="1">
      <alignment horizontal="center"/>
    </xf>
    <xf numFmtId="0" fontId="20" fillId="8" borderId="26" xfId="1" applyFont="1" applyFill="1" applyBorder="1" applyAlignment="1">
      <alignment horizontal="center" vertical="center"/>
    </xf>
    <xf numFmtId="164" fontId="15" fillId="9" borderId="20" xfId="2" applyFont="1" applyFill="1" applyBorder="1" applyAlignment="1">
      <alignment horizontal="center"/>
    </xf>
    <xf numFmtId="0" fontId="20" fillId="8" borderId="0" xfId="1" applyFont="1" applyFill="1" applyAlignment="1">
      <alignment horizontal="center" vertical="center"/>
    </xf>
    <xf numFmtId="14" fontId="15" fillId="8" borderId="26" xfId="1" applyNumberFormat="1" applyFont="1" applyFill="1" applyBorder="1" applyAlignment="1">
      <alignment horizontal="center"/>
    </xf>
    <xf numFmtId="0" fontId="15" fillId="8" borderId="26" xfId="1" applyFont="1" applyFill="1" applyBorder="1" applyAlignment="1">
      <alignment vertical="top" wrapText="1"/>
    </xf>
    <xf numFmtId="0" fontId="16" fillId="8" borderId="26" xfId="1" applyFont="1" applyFill="1" applyBorder="1" applyAlignment="1">
      <alignment horizontal="center" vertical="center"/>
    </xf>
    <xf numFmtId="14" fontId="15" fillId="8" borderId="26" xfId="1" applyNumberFormat="1" applyFont="1" applyFill="1" applyBorder="1" applyAlignment="1">
      <alignment horizontal="center" vertical="center"/>
    </xf>
    <xf numFmtId="164" fontId="15" fillId="8" borderId="26" xfId="2" applyFont="1" applyFill="1" applyBorder="1" applyAlignment="1">
      <alignment horizontal="center" vertical="center"/>
    </xf>
    <xf numFmtId="164" fontId="15" fillId="8" borderId="26" xfId="2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16" fillId="0" borderId="26" xfId="1" applyFont="1" applyBorder="1" applyAlignment="1">
      <alignment horizontal="center"/>
    </xf>
    <xf numFmtId="0" fontId="16" fillId="10" borderId="26" xfId="1" applyFont="1" applyFill="1" applyBorder="1"/>
    <xf numFmtId="0" fontId="16" fillId="10" borderId="26" xfId="1" applyFont="1" applyFill="1" applyBorder="1" applyAlignment="1">
      <alignment horizontal="center" vertical="center"/>
    </xf>
    <xf numFmtId="14" fontId="16" fillId="10" borderId="26" xfId="1" applyNumberFormat="1" applyFont="1" applyFill="1" applyBorder="1" applyAlignment="1">
      <alignment horizontal="center"/>
    </xf>
    <xf numFmtId="164" fontId="16" fillId="10" borderId="26" xfId="1" applyNumberFormat="1" applyFont="1" applyFill="1" applyBorder="1" applyAlignment="1">
      <alignment horizontal="center"/>
    </xf>
    <xf numFmtId="164" fontId="13" fillId="0" borderId="0" xfId="1" applyNumberFormat="1" applyFont="1"/>
    <xf numFmtId="0" fontId="16" fillId="7" borderId="26" xfId="1" applyFont="1" applyFill="1" applyBorder="1" applyAlignment="1">
      <alignment horizontal="center"/>
    </xf>
    <xf numFmtId="0" fontId="16" fillId="7" borderId="26" xfId="1" applyFont="1" applyFill="1" applyBorder="1"/>
    <xf numFmtId="0" fontId="15" fillId="7" borderId="26" xfId="1" applyFont="1" applyFill="1" applyBorder="1"/>
    <xf numFmtId="0" fontId="15" fillId="7" borderId="26" xfId="1" applyFont="1" applyFill="1" applyBorder="1" applyAlignment="1">
      <alignment horizontal="center"/>
    </xf>
    <xf numFmtId="14" fontId="15" fillId="7" borderId="26" xfId="1" applyNumberFormat="1" applyFont="1" applyFill="1" applyBorder="1" applyAlignment="1">
      <alignment horizontal="center"/>
    </xf>
    <xf numFmtId="0" fontId="14" fillId="7" borderId="0" xfId="1" applyFont="1" applyFill="1"/>
    <xf numFmtId="0" fontId="15" fillId="8" borderId="26" xfId="1" quotePrefix="1" applyFont="1" applyFill="1" applyBorder="1" applyAlignment="1">
      <alignment horizontal="center"/>
    </xf>
    <xf numFmtId="164" fontId="15" fillId="8" borderId="26" xfId="2" applyFont="1" applyFill="1" applyBorder="1" applyAlignment="1">
      <alignment vertical="center" wrapText="1"/>
    </xf>
    <xf numFmtId="0" fontId="9" fillId="8" borderId="26" xfId="1" applyFont="1" applyFill="1" applyBorder="1" applyAlignment="1">
      <alignment wrapText="1"/>
    </xf>
    <xf numFmtId="164" fontId="15" fillId="8" borderId="26" xfId="2" quotePrefix="1" applyFont="1" applyFill="1" applyBorder="1" applyAlignment="1">
      <alignment horizontal="center" vertical="center"/>
    </xf>
    <xf numFmtId="0" fontId="9" fillId="8" borderId="26" xfId="1" applyFont="1" applyFill="1" applyBorder="1" applyAlignment="1">
      <alignment vertical="center"/>
    </xf>
    <xf numFmtId="0" fontId="9" fillId="8" borderId="26" xfId="1" applyFont="1" applyFill="1" applyBorder="1" applyAlignment="1">
      <alignment horizontal="center" vertical="center"/>
    </xf>
    <xf numFmtId="0" fontId="9" fillId="8" borderId="26" xfId="1" applyFont="1" applyFill="1" applyBorder="1" applyAlignment="1">
      <alignment horizontal="left" vertical="center"/>
    </xf>
    <xf numFmtId="164" fontId="14" fillId="7" borderId="0" xfId="2" applyFont="1" applyFill="1" applyBorder="1"/>
    <xf numFmtId="164" fontId="14" fillId="8" borderId="0" xfId="1" applyNumberFormat="1" applyFont="1" applyFill="1"/>
    <xf numFmtId="0" fontId="15" fillId="8" borderId="24" xfId="1" applyFont="1" applyFill="1" applyBorder="1"/>
    <xf numFmtId="0" fontId="15" fillId="8" borderId="24" xfId="1" applyFont="1" applyFill="1" applyBorder="1" applyAlignment="1">
      <alignment horizontal="center"/>
    </xf>
    <xf numFmtId="164" fontId="15" fillId="8" borderId="24" xfId="2" applyFont="1" applyFill="1" applyBorder="1" applyAlignment="1">
      <alignment horizontal="center"/>
    </xf>
    <xf numFmtId="164" fontId="15" fillId="8" borderId="24" xfId="2" applyFont="1" applyFill="1" applyBorder="1"/>
    <xf numFmtId="0" fontId="15" fillId="8" borderId="20" xfId="1" applyFont="1" applyFill="1" applyBorder="1" applyAlignment="1">
      <alignment vertical="center"/>
    </xf>
    <xf numFmtId="0" fontId="15" fillId="8" borderId="20" xfId="1" applyFont="1" applyFill="1" applyBorder="1" applyAlignment="1">
      <alignment horizontal="center" vertical="center"/>
    </xf>
    <xf numFmtId="0" fontId="15" fillId="8" borderId="20" xfId="1" applyFont="1" applyFill="1" applyBorder="1" applyAlignment="1">
      <alignment vertical="center" wrapText="1"/>
    </xf>
    <xf numFmtId="164" fontId="15" fillId="8" borderId="20" xfId="2" applyFont="1" applyFill="1" applyBorder="1" applyAlignment="1">
      <alignment horizontal="center" vertical="center"/>
    </xf>
    <xf numFmtId="164" fontId="15" fillId="8" borderId="20" xfId="2" applyFont="1" applyFill="1" applyBorder="1" applyAlignment="1">
      <alignment vertical="center"/>
    </xf>
    <xf numFmtId="0" fontId="16" fillId="10" borderId="26" xfId="1" applyFont="1" applyFill="1" applyBorder="1" applyAlignment="1">
      <alignment horizontal="center"/>
    </xf>
    <xf numFmtId="0" fontId="16" fillId="7" borderId="25" xfId="1" applyFont="1" applyFill="1" applyBorder="1" applyAlignment="1">
      <alignment horizontal="center"/>
    </xf>
    <xf numFmtId="0" fontId="16" fillId="7" borderId="25" xfId="1" applyFont="1" applyFill="1" applyBorder="1"/>
    <xf numFmtId="0" fontId="16" fillId="7" borderId="25" xfId="1" applyFont="1" applyFill="1" applyBorder="1" applyAlignment="1">
      <alignment horizontal="center" vertical="center"/>
    </xf>
    <xf numFmtId="164" fontId="16" fillId="7" borderId="25" xfId="1" applyNumberFormat="1" applyFont="1" applyFill="1" applyBorder="1" applyAlignment="1">
      <alignment horizontal="center"/>
    </xf>
    <xf numFmtId="0" fontId="15" fillId="8" borderId="25" xfId="1" applyFont="1" applyFill="1" applyBorder="1" applyAlignment="1">
      <alignment horizontal="center" vertical="center"/>
    </xf>
    <xf numFmtId="0" fontId="16" fillId="8" borderId="25" xfId="1" applyFont="1" applyFill="1" applyBorder="1" applyAlignment="1">
      <alignment horizontal="center" vertical="center"/>
    </xf>
    <xf numFmtId="14" fontId="15" fillId="8" borderId="20" xfId="1" applyNumberFormat="1" applyFont="1" applyFill="1" applyBorder="1" applyAlignment="1">
      <alignment horizontal="center"/>
    </xf>
    <xf numFmtId="0" fontId="14" fillId="3" borderId="0" xfId="1" applyFont="1" applyFill="1"/>
    <xf numFmtId="164" fontId="16" fillId="0" borderId="0" xfId="1" applyNumberFormat="1" applyFont="1"/>
    <xf numFmtId="0" fontId="16" fillId="7" borderId="26" xfId="1" applyFont="1" applyFill="1" applyBorder="1" applyAlignment="1">
      <alignment horizontal="center" vertical="center"/>
    </xf>
    <xf numFmtId="14" fontId="15" fillId="8" borderId="24" xfId="1" applyNumberFormat="1" applyFont="1" applyFill="1" applyBorder="1" applyAlignment="1">
      <alignment horizontal="center"/>
    </xf>
    <xf numFmtId="164" fontId="15" fillId="8" borderId="24" xfId="2" quotePrefix="1" applyFont="1" applyFill="1" applyBorder="1" applyAlignment="1">
      <alignment horizontal="center"/>
    </xf>
    <xf numFmtId="0" fontId="16" fillId="8" borderId="26" xfId="1" applyFont="1" applyFill="1" applyBorder="1" applyAlignment="1">
      <alignment horizontal="left"/>
    </xf>
    <xf numFmtId="0" fontId="16" fillId="10" borderId="26" xfId="1" applyFont="1" applyFill="1" applyBorder="1" applyAlignment="1">
      <alignment horizontal="left"/>
    </xf>
    <xf numFmtId="164" fontId="16" fillId="10" borderId="26" xfId="1" applyNumberFormat="1" applyFont="1" applyFill="1" applyBorder="1" applyAlignment="1">
      <alignment horizontal="left"/>
    </xf>
    <xf numFmtId="0" fontId="16" fillId="7" borderId="26" xfId="1" applyFont="1" applyFill="1" applyBorder="1" applyAlignment="1">
      <alignment horizontal="left" vertical="center"/>
    </xf>
    <xf numFmtId="0" fontId="15" fillId="7" borderId="26" xfId="1" applyFont="1" applyFill="1" applyBorder="1" applyAlignment="1">
      <alignment horizontal="left"/>
    </xf>
    <xf numFmtId="0" fontId="15" fillId="8" borderId="26" xfId="1" applyFont="1" applyFill="1" applyBorder="1" applyAlignment="1">
      <alignment horizontal="left"/>
    </xf>
    <xf numFmtId="164" fontId="15" fillId="8" borderId="26" xfId="2" applyFont="1" applyFill="1" applyBorder="1" applyAlignment="1">
      <alignment horizontal="left"/>
    </xf>
    <xf numFmtId="0" fontId="9" fillId="8" borderId="26" xfId="1" applyFont="1" applyFill="1" applyBorder="1"/>
    <xf numFmtId="164" fontId="14" fillId="9" borderId="0" xfId="1" applyNumberFormat="1" applyFont="1" applyFill="1"/>
    <xf numFmtId="0" fontId="15" fillId="8" borderId="25" xfId="1" applyFont="1" applyFill="1" applyBorder="1"/>
    <xf numFmtId="14" fontId="15" fillId="8" borderId="25" xfId="1" applyNumberFormat="1" applyFont="1" applyFill="1" applyBorder="1" applyAlignment="1">
      <alignment horizontal="center"/>
    </xf>
    <xf numFmtId="164" fontId="15" fillId="8" borderId="25" xfId="2" applyFont="1" applyFill="1" applyBorder="1" applyAlignment="1">
      <alignment horizontal="center"/>
    </xf>
    <xf numFmtId="164" fontId="15" fillId="8" borderId="25" xfId="2" quotePrefix="1" applyFont="1" applyFill="1" applyBorder="1" applyAlignment="1">
      <alignment horizontal="center"/>
    </xf>
    <xf numFmtId="164" fontId="15" fillId="8" borderId="25" xfId="2" applyFont="1" applyFill="1" applyBorder="1"/>
    <xf numFmtId="0" fontId="14" fillId="11" borderId="0" xfId="1" applyFont="1" applyFill="1"/>
    <xf numFmtId="0" fontId="15" fillId="8" borderId="26" xfId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0" borderId="26" xfId="1" applyFont="1" applyBorder="1" applyAlignment="1">
      <alignment horizontal="center" vertical="center"/>
    </xf>
    <xf numFmtId="14" fontId="15" fillId="10" borderId="26" xfId="1" applyNumberFormat="1" applyFont="1" applyFill="1" applyBorder="1" applyAlignment="1">
      <alignment horizontal="center"/>
    </xf>
    <xf numFmtId="164" fontId="13" fillId="0" borderId="0" xfId="2" applyFont="1" applyFill="1" applyBorder="1" applyAlignment="1">
      <alignment horizontal="center"/>
    </xf>
    <xf numFmtId="0" fontId="15" fillId="7" borderId="26" xfId="1" applyFont="1" applyFill="1" applyBorder="1" applyAlignment="1">
      <alignment horizontal="center" vertical="center"/>
    </xf>
    <xf numFmtId="164" fontId="13" fillId="7" borderId="0" xfId="2" applyFont="1" applyFill="1" applyBorder="1" applyAlignment="1">
      <alignment horizontal="center"/>
    </xf>
    <xf numFmtId="164" fontId="13" fillId="8" borderId="0" xfId="2" applyFont="1" applyFill="1" applyBorder="1" applyAlignment="1">
      <alignment horizontal="center"/>
    </xf>
    <xf numFmtId="164" fontId="15" fillId="9" borderId="26" xfId="2" applyFont="1" applyFill="1" applyBorder="1" applyAlignment="1">
      <alignment horizontal="center"/>
    </xf>
    <xf numFmtId="164" fontId="14" fillId="8" borderId="0" xfId="2" applyFont="1" applyFill="1"/>
    <xf numFmtId="0" fontId="16" fillId="8" borderId="20" xfId="1" applyFont="1" applyFill="1" applyBorder="1" applyAlignment="1">
      <alignment horizontal="center" vertical="center"/>
    </xf>
    <xf numFmtId="0" fontId="20" fillId="8" borderId="26" xfId="1" applyFont="1" applyFill="1" applyBorder="1" applyAlignment="1">
      <alignment vertical="center"/>
    </xf>
    <xf numFmtId="0" fontId="20" fillId="8" borderId="26" xfId="1" applyFont="1" applyFill="1" applyBorder="1" applyAlignment="1">
      <alignment horizontal="center" vertical="center" wrapText="1"/>
    </xf>
    <xf numFmtId="0" fontId="20" fillId="8" borderId="20" xfId="1" applyFont="1" applyFill="1" applyBorder="1" applyAlignment="1">
      <alignment vertical="center"/>
    </xf>
    <xf numFmtId="0" fontId="16" fillId="10" borderId="20" xfId="1" applyFont="1" applyFill="1" applyBorder="1" applyAlignment="1">
      <alignment horizontal="left"/>
    </xf>
    <xf numFmtId="164" fontId="15" fillId="8" borderId="26" xfId="1" applyNumberFormat="1" applyFont="1" applyFill="1" applyBorder="1" applyAlignment="1">
      <alignment horizontal="right" vertical="center"/>
    </xf>
    <xf numFmtId="0" fontId="15" fillId="8" borderId="24" xfId="1" applyFont="1" applyFill="1" applyBorder="1" applyAlignment="1">
      <alignment vertical="center" wrapText="1"/>
    </xf>
    <xf numFmtId="14" fontId="16" fillId="7" borderId="26" xfId="1" applyNumberFormat="1" applyFont="1" applyFill="1" applyBorder="1" applyAlignment="1">
      <alignment horizontal="center"/>
    </xf>
    <xf numFmtId="164" fontId="15" fillId="8" borderId="26" xfId="2" applyFont="1" applyFill="1" applyBorder="1" applyAlignment="1">
      <alignment horizontal="right"/>
    </xf>
    <xf numFmtId="164" fontId="16" fillId="8" borderId="26" xfId="2" applyFont="1" applyFill="1" applyBorder="1" applyAlignment="1">
      <alignment horizontal="center"/>
    </xf>
    <xf numFmtId="0" fontId="15" fillId="8" borderId="26" xfId="1" applyFont="1" applyFill="1" applyBorder="1" applyAlignment="1">
      <alignment vertical="center"/>
    </xf>
    <xf numFmtId="164" fontId="15" fillId="8" borderId="26" xfId="2" applyFont="1" applyFill="1" applyBorder="1" applyAlignment="1">
      <alignment horizontal="right" vertical="center"/>
    </xf>
    <xf numFmtId="0" fontId="9" fillId="8" borderId="26" xfId="1" applyFont="1" applyFill="1" applyBorder="1" applyAlignment="1">
      <alignment vertical="center" wrapText="1"/>
    </xf>
    <xf numFmtId="164" fontId="14" fillId="9" borderId="0" xfId="1" applyNumberFormat="1" applyFont="1" applyFill="1" applyAlignment="1">
      <alignment vertical="center"/>
    </xf>
    <xf numFmtId="0" fontId="14" fillId="9" borderId="0" xfId="1" applyFont="1" applyFill="1" applyAlignment="1">
      <alignment vertical="center"/>
    </xf>
    <xf numFmtId="0" fontId="15" fillId="8" borderId="26" xfId="1" applyFont="1" applyFill="1" applyBorder="1" applyAlignment="1">
      <alignment horizontal="left" vertical="center" wrapText="1"/>
    </xf>
    <xf numFmtId="0" fontId="16" fillId="10" borderId="26" xfId="1" applyFont="1" applyFill="1" applyBorder="1" applyAlignment="1">
      <alignment vertical="center"/>
    </xf>
    <xf numFmtId="14" fontId="16" fillId="10" borderId="26" xfId="1" applyNumberFormat="1" applyFont="1" applyFill="1" applyBorder="1" applyAlignment="1">
      <alignment horizontal="center" vertical="center"/>
    </xf>
    <xf numFmtId="164" fontId="16" fillId="10" borderId="26" xfId="1" applyNumberFormat="1" applyFont="1" applyFill="1" applyBorder="1" applyAlignment="1">
      <alignment horizontal="center" vertical="center"/>
    </xf>
    <xf numFmtId="164" fontId="14" fillId="8" borderId="0" xfId="1" applyNumberFormat="1" applyFont="1" applyFill="1" applyAlignment="1">
      <alignment vertical="center"/>
    </xf>
    <xf numFmtId="0" fontId="16" fillId="10" borderId="20" xfId="1" applyFont="1" applyFill="1" applyBorder="1"/>
    <xf numFmtId="0" fontId="16" fillId="10" borderId="20" xfId="1" applyFont="1" applyFill="1" applyBorder="1" applyAlignment="1">
      <alignment horizontal="center" vertical="center"/>
    </xf>
    <xf numFmtId="0" fontId="15" fillId="14" borderId="26" xfId="1" applyFont="1" applyFill="1" applyBorder="1"/>
    <xf numFmtId="0" fontId="20" fillId="14" borderId="26" xfId="1" applyFont="1" applyFill="1" applyBorder="1" applyAlignment="1">
      <alignment horizontal="center" vertical="center"/>
    </xf>
    <xf numFmtId="0" fontId="16" fillId="14" borderId="26" xfId="1" applyFont="1" applyFill="1" applyBorder="1" applyAlignment="1">
      <alignment horizontal="center" vertical="center"/>
    </xf>
    <xf numFmtId="0" fontId="15" fillId="14" borderId="26" xfId="1" applyFont="1" applyFill="1" applyBorder="1" applyAlignment="1">
      <alignment horizontal="center"/>
    </xf>
    <xf numFmtId="14" fontId="15" fillId="14" borderId="26" xfId="1" applyNumberFormat="1" applyFont="1" applyFill="1" applyBorder="1" applyAlignment="1">
      <alignment horizontal="center"/>
    </xf>
    <xf numFmtId="164" fontId="15" fillId="14" borderId="26" xfId="2" applyFont="1" applyFill="1" applyBorder="1" applyAlignment="1">
      <alignment horizontal="center"/>
    </xf>
    <xf numFmtId="164" fontId="15" fillId="14" borderId="20" xfId="2" applyFont="1" applyFill="1" applyBorder="1" applyAlignment="1">
      <alignment horizontal="center"/>
    </xf>
    <xf numFmtId="164" fontId="15" fillId="14" borderId="26" xfId="2" applyFont="1" applyFill="1" applyBorder="1"/>
    <xf numFmtId="0" fontId="13" fillId="8" borderId="20" xfId="1" applyFont="1" applyFill="1" applyBorder="1" applyAlignment="1">
      <alignment horizontal="center"/>
    </xf>
    <xf numFmtId="0" fontId="16" fillId="10" borderId="20" xfId="1" applyFont="1" applyFill="1" applyBorder="1" applyAlignment="1">
      <alignment vertical="center"/>
    </xf>
    <xf numFmtId="0" fontId="13" fillId="10" borderId="20" xfId="1" applyFont="1" applyFill="1" applyBorder="1" applyAlignment="1">
      <alignment vertical="center"/>
    </xf>
    <xf numFmtId="0" fontId="13" fillId="10" borderId="20" xfId="1" applyFont="1" applyFill="1" applyBorder="1" applyAlignment="1">
      <alignment horizontal="center" vertical="center"/>
    </xf>
    <xf numFmtId="14" fontId="13" fillId="10" borderId="20" xfId="1" applyNumberFormat="1" applyFont="1" applyFill="1" applyBorder="1" applyAlignment="1">
      <alignment horizontal="center" vertical="center"/>
    </xf>
    <xf numFmtId="164" fontId="13" fillId="10" borderId="20" xfId="1" applyNumberFormat="1" applyFont="1" applyFill="1" applyBorder="1" applyAlignment="1">
      <alignment horizontal="center" vertical="center"/>
    </xf>
    <xf numFmtId="0" fontId="14" fillId="12" borderId="20" xfId="1" applyFont="1" applyFill="1" applyBorder="1" applyAlignment="1">
      <alignment horizontal="center"/>
    </xf>
    <xf numFmtId="0" fontId="23" fillId="12" borderId="20" xfId="1" applyFont="1" applyFill="1" applyBorder="1" applyAlignment="1">
      <alignment horizontal="center" vertical="center"/>
    </xf>
    <xf numFmtId="0" fontId="13" fillId="12" borderId="20" xfId="1" applyFont="1" applyFill="1" applyBorder="1" applyAlignment="1">
      <alignment vertical="center"/>
    </xf>
    <xf numFmtId="0" fontId="14" fillId="12" borderId="0" xfId="1" applyFont="1" applyFill="1"/>
    <xf numFmtId="0" fontId="14" fillId="12" borderId="25" xfId="1" applyFont="1" applyFill="1" applyBorder="1" applyAlignment="1">
      <alignment horizontal="center"/>
    </xf>
    <xf numFmtId="0" fontId="23" fillId="12" borderId="25" xfId="1" applyFont="1" applyFill="1" applyBorder="1" applyAlignment="1">
      <alignment horizontal="center" vertical="center"/>
    </xf>
    <xf numFmtId="0" fontId="13" fillId="12" borderId="25" xfId="1" applyFont="1" applyFill="1" applyBorder="1" applyAlignment="1">
      <alignment vertical="center"/>
    </xf>
    <xf numFmtId="164" fontId="13" fillId="12" borderId="0" xfId="1" applyNumberFormat="1" applyFont="1" applyFill="1"/>
    <xf numFmtId="0" fontId="16" fillId="0" borderId="0" xfId="1" applyFont="1"/>
    <xf numFmtId="14" fontId="13" fillId="0" borderId="0" xfId="1" applyNumberFormat="1" applyFont="1" applyAlignment="1">
      <alignment horizontal="center"/>
    </xf>
    <xf numFmtId="164" fontId="13" fillId="0" borderId="0" xfId="2" applyFont="1" applyBorder="1"/>
    <xf numFmtId="14" fontId="14" fillId="0" borderId="0" xfId="1" applyNumberFormat="1" applyFont="1" applyAlignment="1">
      <alignment horizontal="center"/>
    </xf>
    <xf numFmtId="0" fontId="24" fillId="0" borderId="0" xfId="1" applyFont="1"/>
    <xf numFmtId="164" fontId="14" fillId="0" borderId="0" xfId="2" applyFont="1" applyBorder="1"/>
    <xf numFmtId="164" fontId="14" fillId="0" borderId="0" xfId="2" applyFont="1" applyFill="1" applyBorder="1"/>
    <xf numFmtId="164" fontId="14" fillId="0" borderId="0" xfId="2" applyFont="1" applyBorder="1" applyAlignment="1">
      <alignment horizontal="center"/>
    </xf>
    <xf numFmtId="164" fontId="14" fillId="0" borderId="0" xfId="1" applyNumberFormat="1" applyFont="1"/>
    <xf numFmtId="0" fontId="26" fillId="0" borderId="0" xfId="1" applyFont="1"/>
    <xf numFmtId="0" fontId="27" fillId="0" borderId="0" xfId="1" applyFont="1"/>
    <xf numFmtId="0" fontId="14" fillId="8" borderId="0" xfId="1" applyFont="1" applyFill="1" applyAlignment="1">
      <alignment horizontal="center"/>
    </xf>
    <xf numFmtId="0" fontId="15" fillId="8" borderId="26" xfId="1" applyFont="1" applyFill="1" applyBorder="1" applyAlignment="1">
      <alignment horizontal="left" vertical="center"/>
    </xf>
    <xf numFmtId="0" fontId="15" fillId="8" borderId="26" xfId="1" quotePrefix="1" applyFont="1" applyFill="1" applyBorder="1" applyAlignment="1">
      <alignment horizontal="center" vertical="center"/>
    </xf>
    <xf numFmtId="0" fontId="15" fillId="8" borderId="25" xfId="1" quotePrefix="1" applyFont="1" applyFill="1" applyBorder="1" applyAlignment="1">
      <alignment horizontal="center" vertical="center"/>
    </xf>
    <xf numFmtId="0" fontId="15" fillId="8" borderId="24" xfId="1" applyFont="1" applyFill="1" applyBorder="1" applyAlignment="1">
      <alignment horizontal="center" vertical="center"/>
    </xf>
    <xf numFmtId="0" fontId="15" fillId="8" borderId="24" xfId="1" quotePrefix="1" applyFont="1" applyFill="1" applyBorder="1" applyAlignment="1">
      <alignment horizontal="center" vertical="center"/>
    </xf>
    <xf numFmtId="0" fontId="15" fillId="8" borderId="26" xfId="1" applyFont="1" applyFill="1" applyBorder="1" applyAlignment="1">
      <alignment horizontal="center" vertical="center" wrapText="1"/>
    </xf>
    <xf numFmtId="0" fontId="15" fillId="8" borderId="26" xfId="1" applyFont="1" applyFill="1" applyBorder="1" applyAlignment="1">
      <alignment horizontal="center" wrapText="1"/>
    </xf>
    <xf numFmtId="41" fontId="4" fillId="4" borderId="11" xfId="6" applyFont="1" applyFill="1" applyBorder="1" applyAlignment="1" applyProtection="1">
      <alignment horizontal="center" vertical="center"/>
    </xf>
    <xf numFmtId="41" fontId="4" fillId="5" borderId="4" xfId="6" applyFont="1" applyFill="1" applyBorder="1" applyAlignment="1" applyProtection="1">
      <alignment horizontal="center" vertical="center"/>
    </xf>
    <xf numFmtId="41" fontId="4" fillId="6" borderId="4" xfId="6" applyFont="1" applyFill="1" applyBorder="1" applyAlignment="1" applyProtection="1">
      <alignment horizontal="center" vertical="center"/>
    </xf>
    <xf numFmtId="0" fontId="28" fillId="0" borderId="0" xfId="1" applyFont="1" applyAlignment="1">
      <alignment horizontal="center"/>
    </xf>
    <xf numFmtId="0" fontId="29" fillId="0" borderId="0" xfId="1" applyFont="1" applyAlignment="1">
      <alignment horizontal="left"/>
    </xf>
    <xf numFmtId="0" fontId="29" fillId="0" borderId="0" xfId="1" applyFont="1"/>
    <xf numFmtId="0" fontId="28" fillId="5" borderId="0" xfId="1" applyFont="1" applyFill="1"/>
    <xf numFmtId="164" fontId="28" fillId="5" borderId="0" xfId="7" applyFont="1" applyFill="1"/>
    <xf numFmtId="0" fontId="32" fillId="0" borderId="26" xfId="1" applyFont="1" applyBorder="1" applyAlignment="1">
      <alignment horizontal="center"/>
    </xf>
    <xf numFmtId="0" fontId="33" fillId="0" borderId="26" xfId="1" applyFont="1" applyBorder="1" applyAlignment="1">
      <alignment horizontal="center"/>
    </xf>
    <xf numFmtId="0" fontId="32" fillId="8" borderId="26" xfId="1" applyFont="1" applyFill="1" applyBorder="1" applyAlignment="1">
      <alignment horizontal="center"/>
    </xf>
    <xf numFmtId="0" fontId="28" fillId="0" borderId="0" xfId="1" applyFont="1"/>
    <xf numFmtId="164" fontId="28" fillId="0" borderId="0" xfId="7" applyFont="1" applyFill="1" applyBorder="1" applyAlignment="1">
      <alignment horizontal="right"/>
    </xf>
    <xf numFmtId="0" fontId="34" fillId="7" borderId="26" xfId="1" applyFont="1" applyFill="1" applyBorder="1" applyAlignment="1">
      <alignment horizontal="center"/>
    </xf>
    <xf numFmtId="0" fontId="35" fillId="7" borderId="26" xfId="1" applyFont="1" applyFill="1" applyBorder="1" applyAlignment="1">
      <alignment horizontal="left"/>
    </xf>
    <xf numFmtId="0" fontId="34" fillId="7" borderId="0" xfId="1" applyFont="1" applyFill="1"/>
    <xf numFmtId="164" fontId="34" fillId="7" borderId="0" xfId="7" applyFont="1" applyFill="1" applyBorder="1" applyAlignment="1">
      <alignment horizontal="right"/>
    </xf>
    <xf numFmtId="0" fontId="36" fillId="8" borderId="26" xfId="1" applyFont="1" applyFill="1" applyBorder="1" applyAlignment="1">
      <alignment horizontal="center"/>
    </xf>
    <xf numFmtId="0" fontId="36" fillId="8" borderId="26" xfId="1" applyFont="1" applyFill="1" applyBorder="1"/>
    <xf numFmtId="0" fontId="36" fillId="8" borderId="26" xfId="1" applyFont="1" applyFill="1" applyBorder="1" applyAlignment="1">
      <alignment horizontal="center" vertical="center"/>
    </xf>
    <xf numFmtId="0" fontId="30" fillId="8" borderId="26" xfId="1" applyFont="1" applyFill="1" applyBorder="1" applyAlignment="1">
      <alignment horizontal="center"/>
    </xf>
    <xf numFmtId="164" fontId="36" fillId="8" borderId="26" xfId="7" applyFont="1" applyFill="1" applyBorder="1" applyAlignment="1">
      <alignment horizontal="center"/>
    </xf>
    <xf numFmtId="164" fontId="36" fillId="8" borderId="26" xfId="7" quotePrefix="1" applyFont="1" applyFill="1" applyBorder="1" applyAlignment="1">
      <alignment horizontal="center"/>
    </xf>
    <xf numFmtId="164" fontId="36" fillId="8" borderId="26" xfId="7" applyFont="1" applyFill="1" applyBorder="1"/>
    <xf numFmtId="0" fontId="29" fillId="8" borderId="0" xfId="1" applyFont="1" applyFill="1"/>
    <xf numFmtId="164" fontId="29" fillId="8" borderId="0" xfId="7" applyFont="1" applyFill="1" applyBorder="1"/>
    <xf numFmtId="15" fontId="36" fillId="8" borderId="26" xfId="7" quotePrefix="1" applyNumberFormat="1" applyFont="1" applyFill="1" applyBorder="1" applyAlignment="1">
      <alignment horizontal="center"/>
    </xf>
    <xf numFmtId="0" fontId="29" fillId="9" borderId="0" xfId="1" applyFont="1" applyFill="1"/>
    <xf numFmtId="164" fontId="29" fillId="9" borderId="0" xfId="7" applyFont="1" applyFill="1" applyBorder="1"/>
    <xf numFmtId="164" fontId="36" fillId="8" borderId="20" xfId="7" quotePrefix="1" applyFont="1" applyFill="1" applyBorder="1" applyAlignment="1">
      <alignment horizontal="center"/>
    </xf>
    <xf numFmtId="164" fontId="36" fillId="8" borderId="20" xfId="7" applyFont="1" applyFill="1" applyBorder="1"/>
    <xf numFmtId="0" fontId="36" fillId="8" borderId="20" xfId="1" applyFont="1" applyFill="1" applyBorder="1" applyAlignment="1">
      <alignment horizontal="center"/>
    </xf>
    <xf numFmtId="0" fontId="36" fillId="8" borderId="20" xfId="1" applyFont="1" applyFill="1" applyBorder="1"/>
    <xf numFmtId="164" fontId="36" fillId="8" borderId="20" xfId="7" applyFont="1" applyFill="1" applyBorder="1" applyAlignment="1">
      <alignment horizontal="center"/>
    </xf>
    <xf numFmtId="0" fontId="37" fillId="8" borderId="26" xfId="1" applyFont="1" applyFill="1" applyBorder="1" applyAlignment="1">
      <alignment horizontal="center" vertical="center"/>
    </xf>
    <xf numFmtId="0" fontId="37" fillId="8" borderId="0" xfId="1" applyFont="1" applyFill="1" applyAlignment="1">
      <alignment horizontal="center" vertical="center"/>
    </xf>
    <xf numFmtId="0" fontId="36" fillId="8" borderId="25" xfId="1" applyFont="1" applyFill="1" applyBorder="1" applyAlignment="1">
      <alignment horizontal="center"/>
    </xf>
    <xf numFmtId="14" fontId="36" fillId="8" borderId="26" xfId="1" applyNumberFormat="1" applyFont="1" applyFill="1" applyBorder="1" applyAlignment="1">
      <alignment horizontal="center"/>
    </xf>
    <xf numFmtId="0" fontId="38" fillId="8" borderId="26" xfId="1" applyFont="1" applyFill="1" applyBorder="1"/>
    <xf numFmtId="0" fontId="38" fillId="8" borderId="26" xfId="1" applyFont="1" applyFill="1" applyBorder="1" applyAlignment="1">
      <alignment horizontal="center"/>
    </xf>
    <xf numFmtId="0" fontId="36" fillId="8" borderId="25" xfId="1" applyFont="1" applyFill="1" applyBorder="1" applyAlignment="1">
      <alignment horizontal="center" vertical="top"/>
    </xf>
    <xf numFmtId="0" fontId="38" fillId="8" borderId="26" xfId="1" applyFont="1" applyFill="1" applyBorder="1" applyAlignment="1">
      <alignment vertical="top" wrapText="1"/>
    </xf>
    <xf numFmtId="0" fontId="30" fillId="8" borderId="26" xfId="1" applyFont="1" applyFill="1" applyBorder="1" applyAlignment="1">
      <alignment horizontal="center" vertical="center"/>
    </xf>
    <xf numFmtId="0" fontId="38" fillId="8" borderId="26" xfId="1" applyFont="1" applyFill="1" applyBorder="1" applyAlignment="1">
      <alignment horizontal="center" vertical="center"/>
    </xf>
    <xf numFmtId="14" fontId="36" fillId="8" borderId="26" xfId="1" applyNumberFormat="1" applyFont="1" applyFill="1" applyBorder="1" applyAlignment="1">
      <alignment horizontal="center" vertical="center"/>
    </xf>
    <xf numFmtId="164" fontId="36" fillId="8" borderId="26" xfId="7" applyFont="1" applyFill="1" applyBorder="1" applyAlignment="1">
      <alignment horizontal="center" vertical="center"/>
    </xf>
    <xf numFmtId="164" fontId="36" fillId="8" borderId="26" xfId="7" applyFont="1" applyFill="1" applyBorder="1" applyAlignment="1">
      <alignment vertical="center"/>
    </xf>
    <xf numFmtId="0" fontId="29" fillId="8" borderId="0" xfId="1" applyFont="1" applyFill="1" applyAlignment="1">
      <alignment vertical="center"/>
    </xf>
    <xf numFmtId="0" fontId="38" fillId="8" borderId="26" xfId="1" applyFont="1" applyFill="1" applyBorder="1" applyAlignment="1">
      <alignment vertical="center" wrapText="1"/>
    </xf>
    <xf numFmtId="0" fontId="38" fillId="8" borderId="26" xfId="1" applyFont="1" applyFill="1" applyBorder="1" applyAlignment="1">
      <alignment horizontal="left" vertical="center"/>
    </xf>
    <xf numFmtId="0" fontId="36" fillId="15" borderId="26" xfId="1" applyFont="1" applyFill="1" applyBorder="1" applyAlignment="1">
      <alignment horizontal="right" vertical="center"/>
    </xf>
    <xf numFmtId="0" fontId="36" fillId="15" borderId="26" xfId="1" applyFont="1" applyFill="1" applyBorder="1" applyAlignment="1">
      <alignment horizontal="center" vertical="center"/>
    </xf>
    <xf numFmtId="0" fontId="30" fillId="0" borderId="26" xfId="1" applyFont="1" applyBorder="1" applyAlignment="1">
      <alignment horizontal="center"/>
    </xf>
    <xf numFmtId="0" fontId="30" fillId="10" borderId="26" xfId="1" applyFont="1" applyFill="1" applyBorder="1"/>
    <xf numFmtId="0" fontId="30" fillId="10" borderId="26" xfId="1" applyFont="1" applyFill="1" applyBorder="1" applyAlignment="1">
      <alignment horizontal="center" vertical="center"/>
    </xf>
    <xf numFmtId="14" fontId="30" fillId="10" borderId="26" xfId="1" applyNumberFormat="1" applyFont="1" applyFill="1" applyBorder="1" applyAlignment="1">
      <alignment horizontal="center"/>
    </xf>
    <xf numFmtId="164" fontId="30" fillId="10" borderId="26" xfId="1" applyNumberFormat="1" applyFont="1" applyFill="1" applyBorder="1" applyAlignment="1">
      <alignment horizontal="center"/>
    </xf>
    <xf numFmtId="164" fontId="28" fillId="0" borderId="0" xfId="1" applyNumberFormat="1" applyFont="1"/>
    <xf numFmtId="0" fontId="35" fillId="7" borderId="26" xfId="1" applyFont="1" applyFill="1" applyBorder="1" applyAlignment="1">
      <alignment horizontal="center"/>
    </xf>
    <xf numFmtId="0" fontId="35" fillId="7" borderId="26" xfId="1" applyFont="1" applyFill="1" applyBorder="1"/>
    <xf numFmtId="0" fontId="39" fillId="7" borderId="26" xfId="1" applyFont="1" applyFill="1" applyBorder="1"/>
    <xf numFmtId="0" fontId="39" fillId="7" borderId="26" xfId="1" applyFont="1" applyFill="1" applyBorder="1" applyAlignment="1">
      <alignment horizontal="center"/>
    </xf>
    <xf numFmtId="14" fontId="39" fillId="7" borderId="26" xfId="1" applyNumberFormat="1" applyFont="1" applyFill="1" applyBorder="1" applyAlignment="1">
      <alignment horizontal="center"/>
    </xf>
    <xf numFmtId="0" fontId="40" fillId="7" borderId="0" xfId="1" applyFont="1" applyFill="1"/>
    <xf numFmtId="0" fontId="36" fillId="8" borderId="26" xfId="1" quotePrefix="1" applyFont="1" applyFill="1" applyBorder="1" applyAlignment="1">
      <alignment horizontal="center"/>
    </xf>
    <xf numFmtId="164" fontId="36" fillId="8" borderId="26" xfId="7" applyFont="1" applyFill="1" applyBorder="1" applyAlignment="1">
      <alignment horizontal="left" vertical="center" wrapText="1"/>
    </xf>
    <xf numFmtId="0" fontId="41" fillId="8" borderId="26" xfId="1" applyFont="1" applyFill="1" applyBorder="1" applyAlignment="1">
      <alignment horizontal="left" vertical="center" wrapText="1"/>
    </xf>
    <xf numFmtId="0" fontId="41" fillId="8" borderId="26" xfId="1" applyFont="1" applyFill="1" applyBorder="1" applyAlignment="1">
      <alignment horizontal="center" vertical="center" wrapText="1"/>
    </xf>
    <xf numFmtId="0" fontId="41" fillId="8" borderId="26" xfId="1" applyFont="1" applyFill="1" applyBorder="1" applyAlignment="1">
      <alignment wrapText="1"/>
    </xf>
    <xf numFmtId="0" fontId="41" fillId="8" borderId="26" xfId="1" applyFont="1" applyFill="1" applyBorder="1" applyAlignment="1">
      <alignment horizontal="center" wrapText="1"/>
    </xf>
    <xf numFmtId="164" fontId="36" fillId="8" borderId="26" xfId="7" quotePrefix="1" applyFont="1" applyFill="1" applyBorder="1" applyAlignment="1">
      <alignment horizontal="center" vertical="center"/>
    </xf>
    <xf numFmtId="0" fontId="41" fillId="8" borderId="26" xfId="1" applyFont="1" applyFill="1" applyBorder="1" applyAlignment="1">
      <alignment vertical="center"/>
    </xf>
    <xf numFmtId="0" fontId="41" fillId="8" borderId="26" xfId="1" applyFont="1" applyFill="1" applyBorder="1" applyAlignment="1">
      <alignment horizontal="left" vertical="center"/>
    </xf>
    <xf numFmtId="0" fontId="41" fillId="12" borderId="26" xfId="1" applyFont="1" applyFill="1" applyBorder="1" applyAlignment="1">
      <alignment horizontal="right" vertical="center"/>
    </xf>
    <xf numFmtId="0" fontId="36" fillId="12" borderId="26" xfId="1" applyFont="1" applyFill="1" applyBorder="1" applyAlignment="1">
      <alignment horizontal="center" vertical="center"/>
    </xf>
    <xf numFmtId="0" fontId="30" fillId="10" borderId="26" xfId="1" applyFont="1" applyFill="1" applyBorder="1" applyAlignment="1">
      <alignment horizontal="right" vertical="center"/>
    </xf>
    <xf numFmtId="0" fontId="30" fillId="7" borderId="26" xfId="1" applyFont="1" applyFill="1" applyBorder="1" applyAlignment="1">
      <alignment horizontal="center"/>
    </xf>
    <xf numFmtId="0" fontId="30" fillId="7" borderId="26" xfId="1" applyFont="1" applyFill="1" applyBorder="1"/>
    <xf numFmtId="0" fontId="36" fillId="7" borderId="26" xfId="1" applyFont="1" applyFill="1" applyBorder="1"/>
    <xf numFmtId="0" fontId="36" fillId="7" borderId="26" xfId="1" applyFont="1" applyFill="1" applyBorder="1" applyAlignment="1">
      <alignment horizontal="center"/>
    </xf>
    <xf numFmtId="0" fontId="29" fillId="7" borderId="0" xfId="1" applyFont="1" applyFill="1"/>
    <xf numFmtId="164" fontId="29" fillId="7" borderId="0" xfId="7" applyFont="1" applyFill="1" applyBorder="1"/>
    <xf numFmtId="164" fontId="29" fillId="8" borderId="0" xfId="1" applyNumberFormat="1" applyFont="1" applyFill="1"/>
    <xf numFmtId="0" fontId="36" fillId="8" borderId="24" xfId="1" applyFont="1" applyFill="1" applyBorder="1"/>
    <xf numFmtId="0" fontId="36" fillId="8" borderId="24" xfId="1" applyFont="1" applyFill="1" applyBorder="1" applyAlignment="1">
      <alignment horizontal="center"/>
    </xf>
    <xf numFmtId="164" fontId="36" fillId="8" borderId="24" xfId="7" applyFont="1" applyFill="1" applyBorder="1" applyAlignment="1">
      <alignment horizontal="center"/>
    </xf>
    <xf numFmtId="164" fontId="36" fillId="8" borderId="24" xfId="7" applyFont="1" applyFill="1" applyBorder="1"/>
    <xf numFmtId="0" fontId="36" fillId="8" borderId="20" xfId="1" applyFont="1" applyFill="1" applyBorder="1" applyAlignment="1">
      <alignment vertical="center"/>
    </xf>
    <xf numFmtId="0" fontId="36" fillId="8" borderId="20" xfId="1" applyFont="1" applyFill="1" applyBorder="1" applyAlignment="1">
      <alignment horizontal="center" vertical="center"/>
    </xf>
    <xf numFmtId="0" fontId="36" fillId="8" borderId="20" xfId="1" applyFont="1" applyFill="1" applyBorder="1" applyAlignment="1">
      <alignment vertical="center" wrapText="1"/>
    </xf>
    <xf numFmtId="164" fontId="36" fillId="8" borderId="20" xfId="7" applyFont="1" applyFill="1" applyBorder="1" applyAlignment="1">
      <alignment horizontal="center" vertical="center"/>
    </xf>
    <xf numFmtId="164" fontId="36" fillId="8" borderId="20" xfId="7" applyFont="1" applyFill="1" applyBorder="1" applyAlignment="1">
      <alignment vertical="center"/>
    </xf>
    <xf numFmtId="0" fontId="36" fillId="16" borderId="26" xfId="1" applyFont="1" applyFill="1" applyBorder="1" applyAlignment="1">
      <alignment horizontal="center"/>
    </xf>
    <xf numFmtId="0" fontId="36" fillId="16" borderId="20" xfId="1" applyFont="1" applyFill="1" applyBorder="1" applyAlignment="1">
      <alignment vertical="center" wrapText="1"/>
    </xf>
    <xf numFmtId="0" fontId="36" fillId="16" borderId="20" xfId="1" applyFont="1" applyFill="1" applyBorder="1" applyAlignment="1">
      <alignment horizontal="center" vertical="center"/>
    </xf>
    <xf numFmtId="0" fontId="37" fillId="16" borderId="26" xfId="1" applyFont="1" applyFill="1" applyBorder="1" applyAlignment="1">
      <alignment horizontal="center" vertical="center"/>
    </xf>
    <xf numFmtId="0" fontId="30" fillId="16" borderId="26" xfId="1" applyFont="1" applyFill="1" applyBorder="1" applyAlignment="1">
      <alignment horizontal="center" vertical="center"/>
    </xf>
    <xf numFmtId="164" fontId="36" fillId="16" borderId="20" xfId="7" applyFont="1" applyFill="1" applyBorder="1" applyAlignment="1">
      <alignment horizontal="center" vertical="center"/>
    </xf>
    <xf numFmtId="164" fontId="36" fillId="16" borderId="26" xfId="7" applyFont="1" applyFill="1" applyBorder="1" applyAlignment="1">
      <alignment horizontal="center" vertical="center"/>
    </xf>
    <xf numFmtId="164" fontId="36" fillId="16" borderId="20" xfId="7" applyFont="1" applyFill="1" applyBorder="1" applyAlignment="1">
      <alignment vertical="center"/>
    </xf>
    <xf numFmtId="164" fontId="36" fillId="16" borderId="20" xfId="7" applyFont="1" applyFill="1" applyBorder="1"/>
    <xf numFmtId="0" fontId="30" fillId="10" borderId="26" xfId="1" applyFont="1" applyFill="1" applyBorder="1" applyAlignment="1">
      <alignment horizontal="center"/>
    </xf>
    <xf numFmtId="0" fontId="30" fillId="7" borderId="25" xfId="1" applyFont="1" applyFill="1" applyBorder="1" applyAlignment="1">
      <alignment horizontal="center"/>
    </xf>
    <xf numFmtId="0" fontId="30" fillId="7" borderId="25" xfId="1" applyFont="1" applyFill="1" applyBorder="1"/>
    <xf numFmtId="0" fontId="30" fillId="7" borderId="25" xfId="1" applyFont="1" applyFill="1" applyBorder="1" applyAlignment="1">
      <alignment horizontal="center" vertical="center"/>
    </xf>
    <xf numFmtId="164" fontId="30" fillId="7" borderId="25" xfId="1" applyNumberFormat="1" applyFont="1" applyFill="1" applyBorder="1" applyAlignment="1">
      <alignment horizontal="center"/>
    </xf>
    <xf numFmtId="0" fontId="36" fillId="8" borderId="25" xfId="1" applyFont="1" applyFill="1" applyBorder="1" applyAlignment="1">
      <alignment horizontal="center" vertical="center"/>
    </xf>
    <xf numFmtId="0" fontId="30" fillId="8" borderId="25" xfId="1" applyFont="1" applyFill="1" applyBorder="1" applyAlignment="1">
      <alignment horizontal="center" vertical="center"/>
    </xf>
    <xf numFmtId="14" fontId="36" fillId="8" borderId="20" xfId="1" applyNumberFormat="1" applyFont="1" applyFill="1" applyBorder="1" applyAlignment="1">
      <alignment horizontal="center"/>
    </xf>
    <xf numFmtId="0" fontId="29" fillId="3" borderId="0" xfId="1" applyFont="1" applyFill="1"/>
    <xf numFmtId="164" fontId="30" fillId="0" borderId="0" xfId="1" applyNumberFormat="1" applyFont="1"/>
    <xf numFmtId="0" fontId="30" fillId="7" borderId="26" xfId="1" applyFont="1" applyFill="1" applyBorder="1" applyAlignment="1">
      <alignment horizontal="center" vertical="center"/>
    </xf>
    <xf numFmtId="14" fontId="36" fillId="8" borderId="24" xfId="1" applyNumberFormat="1" applyFont="1" applyFill="1" applyBorder="1" applyAlignment="1">
      <alignment horizontal="center"/>
    </xf>
    <xf numFmtId="164" fontId="36" fillId="8" borderId="24" xfId="7" quotePrefix="1" applyFont="1" applyFill="1" applyBorder="1" applyAlignment="1">
      <alignment horizontal="center"/>
    </xf>
    <xf numFmtId="0" fontId="30" fillId="8" borderId="26" xfId="1" applyFont="1" applyFill="1" applyBorder="1" applyAlignment="1">
      <alignment horizontal="left"/>
    </xf>
    <xf numFmtId="0" fontId="30" fillId="10" borderId="26" xfId="1" applyFont="1" applyFill="1" applyBorder="1" applyAlignment="1">
      <alignment horizontal="left"/>
    </xf>
    <xf numFmtId="164" fontId="30" fillId="10" borderId="26" xfId="1" applyNumberFormat="1" applyFont="1" applyFill="1" applyBorder="1" applyAlignment="1">
      <alignment horizontal="left"/>
    </xf>
    <xf numFmtId="0" fontId="30" fillId="7" borderId="26" xfId="1" applyFont="1" applyFill="1" applyBorder="1" applyAlignment="1">
      <alignment horizontal="left"/>
    </xf>
    <xf numFmtId="0" fontId="30" fillId="7" borderId="26" xfId="1" applyFont="1" applyFill="1" applyBorder="1" applyAlignment="1">
      <alignment horizontal="left" vertical="center"/>
    </xf>
    <xf numFmtId="0" fontId="36" fillId="7" borderId="26" xfId="1" applyFont="1" applyFill="1" applyBorder="1" applyAlignment="1">
      <alignment horizontal="left"/>
    </xf>
    <xf numFmtId="0" fontId="36" fillId="8" borderId="26" xfId="1" applyFont="1" applyFill="1" applyBorder="1" applyAlignment="1">
      <alignment horizontal="left"/>
    </xf>
    <xf numFmtId="164" fontId="36" fillId="8" borderId="26" xfId="7" applyFont="1" applyFill="1" applyBorder="1" applyAlignment="1">
      <alignment horizontal="left"/>
    </xf>
    <xf numFmtId="0" fontId="41" fillId="8" borderId="26" xfId="1" applyFont="1" applyFill="1" applyBorder="1"/>
    <xf numFmtId="164" fontId="29" fillId="9" borderId="0" xfId="1" applyNumberFormat="1" applyFont="1" applyFill="1"/>
    <xf numFmtId="164" fontId="38" fillId="8" borderId="26" xfId="7" applyFont="1" applyFill="1" applyBorder="1"/>
    <xf numFmtId="0" fontId="36" fillId="8" borderId="25" xfId="1" applyFont="1" applyFill="1" applyBorder="1"/>
    <xf numFmtId="14" fontId="36" fillId="8" borderId="25" xfId="1" applyNumberFormat="1" applyFont="1" applyFill="1" applyBorder="1" applyAlignment="1">
      <alignment horizontal="center"/>
    </xf>
    <xf numFmtId="164" fontId="36" fillId="8" borderId="25" xfId="7" applyFont="1" applyFill="1" applyBorder="1" applyAlignment="1">
      <alignment horizontal="center"/>
    </xf>
    <xf numFmtId="164" fontId="36" fillId="8" borderId="25" xfId="7" quotePrefix="1" applyFont="1" applyFill="1" applyBorder="1" applyAlignment="1">
      <alignment horizontal="center"/>
    </xf>
    <xf numFmtId="164" fontId="36" fillId="8" borderId="25" xfId="7" applyFont="1" applyFill="1" applyBorder="1"/>
    <xf numFmtId="0" fontId="36" fillId="8" borderId="24" xfId="1" quotePrefix="1" applyFont="1" applyFill="1" applyBorder="1" applyAlignment="1">
      <alignment horizontal="center"/>
    </xf>
    <xf numFmtId="0" fontId="29" fillId="11" borderId="0" xfId="1" applyFont="1" applyFill="1"/>
    <xf numFmtId="0" fontId="36" fillId="8" borderId="26" xfId="1" applyFont="1" applyFill="1" applyBorder="1" applyAlignment="1">
      <alignment vertical="center" wrapText="1"/>
    </xf>
    <xf numFmtId="0" fontId="43" fillId="0" borderId="0" xfId="1" applyFont="1" applyAlignment="1">
      <alignment horizontal="center" vertical="center"/>
    </xf>
    <xf numFmtId="0" fontId="29" fillId="11" borderId="0" xfId="1" applyFont="1" applyFill="1" applyAlignment="1">
      <alignment vertical="center"/>
    </xf>
    <xf numFmtId="0" fontId="43" fillId="0" borderId="26" xfId="1" applyFont="1" applyBorder="1" applyAlignment="1">
      <alignment horizontal="center" vertical="center"/>
    </xf>
    <xf numFmtId="14" fontId="36" fillId="10" borderId="26" xfId="1" applyNumberFormat="1" applyFont="1" applyFill="1" applyBorder="1" applyAlignment="1">
      <alignment horizontal="center"/>
    </xf>
    <xf numFmtId="164" fontId="28" fillId="0" borderId="0" xfId="7" applyFont="1" applyFill="1" applyBorder="1" applyAlignment="1">
      <alignment horizontal="center"/>
    </xf>
    <xf numFmtId="0" fontId="36" fillId="7" borderId="26" xfId="1" applyFont="1" applyFill="1" applyBorder="1" applyAlignment="1">
      <alignment horizontal="center" vertical="center"/>
    </xf>
    <xf numFmtId="14" fontId="36" fillId="7" borderId="26" xfId="1" applyNumberFormat="1" applyFont="1" applyFill="1" applyBorder="1" applyAlignment="1">
      <alignment horizontal="center"/>
    </xf>
    <xf numFmtId="164" fontId="28" fillId="7" borderId="0" xfId="7" applyFont="1" applyFill="1" applyBorder="1" applyAlignment="1">
      <alignment horizontal="center"/>
    </xf>
    <xf numFmtId="164" fontId="28" fillId="8" borderId="0" xfId="7" applyFont="1" applyFill="1" applyBorder="1" applyAlignment="1">
      <alignment horizontal="center"/>
    </xf>
    <xf numFmtId="164" fontId="29" fillId="8" borderId="0" xfId="7" applyFont="1" applyFill="1"/>
    <xf numFmtId="0" fontId="36" fillId="8" borderId="25" xfId="1" quotePrefix="1" applyFont="1" applyFill="1" applyBorder="1" applyAlignment="1">
      <alignment horizontal="center"/>
    </xf>
    <xf numFmtId="0" fontId="30" fillId="8" borderId="20" xfId="1" applyFont="1" applyFill="1" applyBorder="1" applyAlignment="1">
      <alignment horizontal="center" vertical="center"/>
    </xf>
    <xf numFmtId="0" fontId="44" fillId="8" borderId="26" xfId="1" applyFont="1" applyFill="1" applyBorder="1" applyAlignment="1">
      <alignment vertical="center"/>
    </xf>
    <xf numFmtId="0" fontId="44" fillId="8" borderId="26" xfId="1" applyFont="1" applyFill="1" applyBorder="1" applyAlignment="1">
      <alignment horizontal="center" vertical="center" wrapText="1"/>
    </xf>
    <xf numFmtId="0" fontId="44" fillId="8" borderId="20" xfId="1" applyFont="1" applyFill="1" applyBorder="1" applyAlignment="1">
      <alignment vertical="center"/>
    </xf>
    <xf numFmtId="0" fontId="36" fillId="8" borderId="24" xfId="1" applyFont="1" applyFill="1" applyBorder="1" applyAlignment="1">
      <alignment horizontal="center" vertical="center"/>
    </xf>
    <xf numFmtId="0" fontId="30" fillId="10" borderId="20" xfId="1" applyFont="1" applyFill="1" applyBorder="1" applyAlignment="1">
      <alignment horizontal="left"/>
    </xf>
    <xf numFmtId="0" fontId="30" fillId="10" borderId="20" xfId="1" applyFont="1" applyFill="1" applyBorder="1" applyAlignment="1">
      <alignment horizontal="center" vertical="center"/>
    </xf>
    <xf numFmtId="164" fontId="36" fillId="8" borderId="26" xfId="1" applyNumberFormat="1" applyFont="1" applyFill="1" applyBorder="1" applyAlignment="1">
      <alignment horizontal="right" vertical="center"/>
    </xf>
    <xf numFmtId="0" fontId="36" fillId="8" borderId="24" xfId="1" applyFont="1" applyFill="1" applyBorder="1" applyAlignment="1">
      <alignment vertical="center" wrapText="1"/>
    </xf>
    <xf numFmtId="14" fontId="30" fillId="7" borderId="26" xfId="1" applyNumberFormat="1" applyFont="1" applyFill="1" applyBorder="1" applyAlignment="1">
      <alignment horizontal="center"/>
    </xf>
    <xf numFmtId="164" fontId="36" fillId="8" borderId="26" xfId="7" applyFont="1" applyFill="1" applyBorder="1" applyAlignment="1">
      <alignment horizontal="right"/>
    </xf>
    <xf numFmtId="0" fontId="36" fillId="8" borderId="26" xfId="1" applyFont="1" applyFill="1" applyBorder="1" applyAlignment="1">
      <alignment vertical="center"/>
    </xf>
    <xf numFmtId="164" fontId="36" fillId="8" borderId="26" xfId="7" applyFont="1" applyFill="1" applyBorder="1" applyAlignment="1">
      <alignment horizontal="right" vertical="center"/>
    </xf>
    <xf numFmtId="164" fontId="29" fillId="9" borderId="0" xfId="1" applyNumberFormat="1" applyFont="1" applyFill="1" applyAlignment="1">
      <alignment vertical="center"/>
    </xf>
    <xf numFmtId="0" fontId="29" fillId="9" borderId="0" xfId="1" applyFont="1" applyFill="1" applyAlignment="1">
      <alignment vertical="center"/>
    </xf>
    <xf numFmtId="14" fontId="36" fillId="8" borderId="26" xfId="7" quotePrefix="1" applyNumberFormat="1" applyFont="1" applyFill="1" applyBorder="1" applyAlignment="1">
      <alignment horizontal="center"/>
    </xf>
    <xf numFmtId="0" fontId="36" fillId="8" borderId="26" xfId="1" applyFont="1" applyFill="1" applyBorder="1" applyAlignment="1">
      <alignment horizontal="left" vertical="center" wrapText="1"/>
    </xf>
    <xf numFmtId="0" fontId="30" fillId="10" borderId="26" xfId="1" applyFont="1" applyFill="1" applyBorder="1" applyAlignment="1">
      <alignment vertical="center"/>
    </xf>
    <xf numFmtId="14" fontId="30" fillId="10" borderId="26" xfId="1" applyNumberFormat="1" applyFont="1" applyFill="1" applyBorder="1" applyAlignment="1">
      <alignment horizontal="center" vertical="center"/>
    </xf>
    <xf numFmtId="164" fontId="30" fillId="10" borderId="26" xfId="1" applyNumberFormat="1" applyFont="1" applyFill="1" applyBorder="1" applyAlignment="1">
      <alignment horizontal="center" vertical="center"/>
    </xf>
    <xf numFmtId="164" fontId="29" fillId="8" borderId="0" xfId="1" applyNumberFormat="1" applyFont="1" applyFill="1" applyAlignment="1">
      <alignment vertical="center"/>
    </xf>
    <xf numFmtId="0" fontId="36" fillId="3" borderId="26" xfId="1" applyFont="1" applyFill="1" applyBorder="1" applyAlignment="1">
      <alignment horizontal="left" vertical="center" wrapText="1"/>
    </xf>
    <xf numFmtId="0" fontId="36" fillId="3" borderId="20" xfId="1" applyFont="1" applyFill="1" applyBorder="1" applyAlignment="1">
      <alignment horizontal="center" vertical="center"/>
    </xf>
    <xf numFmtId="0" fontId="37" fillId="3" borderId="20" xfId="1" applyFont="1" applyFill="1" applyBorder="1" applyAlignment="1">
      <alignment horizontal="center" vertical="center"/>
    </xf>
    <xf numFmtId="0" fontId="30" fillId="3" borderId="26" xfId="1" applyFont="1" applyFill="1" applyBorder="1" applyAlignment="1">
      <alignment horizontal="center" vertical="center"/>
    </xf>
    <xf numFmtId="14" fontId="36" fillId="3" borderId="26" xfId="1" applyNumberFormat="1" applyFont="1" applyFill="1" applyBorder="1" applyAlignment="1">
      <alignment horizontal="center" vertical="center"/>
    </xf>
    <xf numFmtId="164" fontId="36" fillId="3" borderId="26" xfId="7" applyFont="1" applyFill="1" applyBorder="1" applyAlignment="1">
      <alignment horizontal="center" vertical="center"/>
    </xf>
    <xf numFmtId="164" fontId="36" fillId="3" borderId="26" xfId="7" applyFont="1" applyFill="1" applyBorder="1" applyAlignment="1">
      <alignment vertical="center"/>
    </xf>
    <xf numFmtId="0" fontId="30" fillId="3" borderId="20" xfId="1" applyFont="1" applyFill="1" applyBorder="1" applyAlignment="1">
      <alignment horizontal="center" vertical="center"/>
    </xf>
    <xf numFmtId="0" fontId="30" fillId="10" borderId="20" xfId="1" applyFont="1" applyFill="1" applyBorder="1"/>
    <xf numFmtId="0" fontId="30" fillId="8" borderId="20" xfId="1" applyFont="1" applyFill="1" applyBorder="1" applyAlignment="1">
      <alignment horizontal="center"/>
    </xf>
    <xf numFmtId="0" fontId="28" fillId="8" borderId="20" xfId="1" applyFont="1" applyFill="1" applyBorder="1" applyAlignment="1">
      <alignment horizontal="center"/>
    </xf>
    <xf numFmtId="0" fontId="30" fillId="10" borderId="20" xfId="1" applyFont="1" applyFill="1" applyBorder="1" applyAlignment="1">
      <alignment vertical="center"/>
    </xf>
    <xf numFmtId="0" fontId="28" fillId="10" borderId="20" xfId="1" applyFont="1" applyFill="1" applyBorder="1" applyAlignment="1">
      <alignment horizontal="center" vertical="center"/>
    </xf>
    <xf numFmtId="0" fontId="28" fillId="10" borderId="20" xfId="1" applyFont="1" applyFill="1" applyBorder="1" applyAlignment="1">
      <alignment vertical="center"/>
    </xf>
    <xf numFmtId="14" fontId="28" fillId="10" borderId="20" xfId="1" applyNumberFormat="1" applyFont="1" applyFill="1" applyBorder="1" applyAlignment="1">
      <alignment horizontal="center" vertical="center"/>
    </xf>
    <xf numFmtId="164" fontId="28" fillId="10" borderId="20" xfId="1" applyNumberFormat="1" applyFont="1" applyFill="1" applyBorder="1" applyAlignment="1">
      <alignment horizontal="center" vertical="center"/>
    </xf>
    <xf numFmtId="0" fontId="29" fillId="12" borderId="20" xfId="1" applyFont="1" applyFill="1" applyBorder="1" applyAlignment="1">
      <alignment horizontal="center"/>
    </xf>
    <xf numFmtId="0" fontId="46" fillId="12" borderId="20" xfId="1" applyFont="1" applyFill="1" applyBorder="1" applyAlignment="1">
      <alignment horizontal="center" vertical="center"/>
    </xf>
    <xf numFmtId="0" fontId="28" fillId="12" borderId="20" xfId="1" applyFont="1" applyFill="1" applyBorder="1" applyAlignment="1">
      <alignment vertical="center"/>
    </xf>
    <xf numFmtId="0" fontId="29" fillId="12" borderId="0" xfId="1" applyFont="1" applyFill="1"/>
    <xf numFmtId="0" fontId="29" fillId="12" borderId="25" xfId="1" applyFont="1" applyFill="1" applyBorder="1" applyAlignment="1">
      <alignment horizontal="center"/>
    </xf>
    <xf numFmtId="0" fontId="46" fillId="12" borderId="25" xfId="1" applyFont="1" applyFill="1" applyBorder="1" applyAlignment="1">
      <alignment horizontal="center" vertical="center"/>
    </xf>
    <xf numFmtId="0" fontId="28" fillId="12" borderId="25" xfId="1" applyFont="1" applyFill="1" applyBorder="1" applyAlignment="1">
      <alignment vertical="center"/>
    </xf>
    <xf numFmtId="164" fontId="28" fillId="12" borderId="0" xfId="1" applyNumberFormat="1" applyFont="1" applyFill="1"/>
    <xf numFmtId="0" fontId="30" fillId="0" borderId="0" xfId="1" applyFont="1"/>
    <xf numFmtId="0" fontId="29" fillId="0" borderId="0" xfId="1" applyFont="1" applyAlignment="1">
      <alignment horizontal="center"/>
    </xf>
    <xf numFmtId="14" fontId="28" fillId="0" borderId="0" xfId="1" applyNumberFormat="1" applyFont="1" applyAlignment="1">
      <alignment horizontal="center"/>
    </xf>
    <xf numFmtId="0" fontId="47" fillId="0" borderId="0" xfId="1" applyFont="1" applyAlignment="1">
      <alignment horizontal="center"/>
    </xf>
    <xf numFmtId="0" fontId="47" fillId="8" borderId="0" xfId="1" applyFont="1" applyFill="1" applyAlignment="1">
      <alignment horizontal="center"/>
    </xf>
    <xf numFmtId="164" fontId="28" fillId="0" borderId="0" xfId="7" applyFont="1" applyBorder="1"/>
    <xf numFmtId="0" fontId="28" fillId="8" borderId="0" xfId="1" applyFont="1" applyFill="1" applyAlignment="1">
      <alignment horizontal="center"/>
    </xf>
    <xf numFmtId="0" fontId="36" fillId="0" borderId="0" xfId="1" applyFont="1"/>
    <xf numFmtId="14" fontId="29" fillId="0" borderId="0" xfId="1" applyNumberFormat="1" applyFont="1" applyAlignment="1">
      <alignment horizontal="center"/>
    </xf>
    <xf numFmtId="0" fontId="29" fillId="8" borderId="0" xfId="1" applyFont="1" applyFill="1" applyAlignment="1">
      <alignment horizontal="center"/>
    </xf>
    <xf numFmtId="0" fontId="48" fillId="0" borderId="0" xfId="1" applyFont="1"/>
    <xf numFmtId="164" fontId="29" fillId="0" borderId="0" xfId="7" applyFont="1" applyBorder="1"/>
    <xf numFmtId="164" fontId="29" fillId="0" borderId="0" xfId="7" applyFont="1" applyFill="1" applyBorder="1"/>
    <xf numFmtId="0" fontId="29" fillId="0" borderId="0" xfId="1" applyFont="1" applyAlignment="1">
      <alignment horizontal="center" vertical="center"/>
    </xf>
    <xf numFmtId="164" fontId="29" fillId="0" borderId="0" xfId="7" applyFont="1" applyBorder="1" applyAlignment="1">
      <alignment horizontal="center"/>
    </xf>
    <xf numFmtId="164" fontId="29" fillId="8" borderId="0" xfId="7" applyFont="1" applyFill="1" applyBorder="1" applyAlignment="1">
      <alignment horizontal="center"/>
    </xf>
    <xf numFmtId="164" fontId="29" fillId="0" borderId="0" xfId="1" applyNumberFormat="1" applyFont="1"/>
    <xf numFmtId="0" fontId="51" fillId="0" borderId="0" xfId="1" applyFont="1"/>
    <xf numFmtId="0" fontId="52" fillId="0" borderId="0" xfId="1" applyFont="1"/>
    <xf numFmtId="0" fontId="8" fillId="8" borderId="4" xfId="0" applyFont="1" applyFill="1" applyBorder="1" applyAlignment="1">
      <alignment horizontal="left" indent="3"/>
    </xf>
    <xf numFmtId="0" fontId="8" fillId="8" borderId="6" xfId="0" applyFont="1" applyFill="1" applyBorder="1" applyAlignment="1">
      <alignment horizontal="left" indent="3"/>
    </xf>
    <xf numFmtId="0" fontId="8" fillId="8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 vertical="center"/>
    </xf>
    <xf numFmtId="0" fontId="4" fillId="8" borderId="0" xfId="0" applyFont="1" applyFill="1"/>
    <xf numFmtId="0" fontId="4" fillId="0" borderId="4" xfId="6" applyNumberFormat="1" applyFont="1" applyFill="1" applyBorder="1" applyAlignment="1" applyProtection="1">
      <alignment horizontal="right" vertical="center"/>
    </xf>
    <xf numFmtId="0" fontId="4" fillId="8" borderId="29" xfId="6" applyNumberFormat="1" applyFont="1" applyFill="1" applyBorder="1" applyAlignment="1" applyProtection="1">
      <alignment horizontal="right" vertical="center"/>
    </xf>
    <xf numFmtId="0" fontId="4" fillId="0" borderId="15" xfId="6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3" borderId="28" xfId="0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64" fontId="13" fillId="12" borderId="20" xfId="1" applyNumberFormat="1" applyFont="1" applyFill="1" applyBorder="1" applyAlignment="1">
      <alignment vertical="center"/>
    </xf>
    <xf numFmtId="164" fontId="13" fillId="12" borderId="25" xfId="1" applyNumberFormat="1" applyFont="1" applyFill="1" applyBorder="1" applyAlignment="1">
      <alignment vertical="center"/>
    </xf>
    <xf numFmtId="0" fontId="13" fillId="0" borderId="0" xfId="1" applyFont="1" applyAlignment="1">
      <alignment horizontal="center"/>
    </xf>
    <xf numFmtId="0" fontId="22" fillId="12" borderId="20" xfId="1" applyFont="1" applyFill="1" applyBorder="1" applyAlignment="1">
      <alignment horizontal="center" vertical="center"/>
    </xf>
    <xf numFmtId="0" fontId="22" fillId="12" borderId="25" xfId="1" applyFont="1" applyFill="1" applyBorder="1" applyAlignment="1">
      <alignment horizontal="center" vertical="center"/>
    </xf>
    <xf numFmtId="0" fontId="23" fillId="12" borderId="20" xfId="1" applyFont="1" applyFill="1" applyBorder="1" applyAlignment="1">
      <alignment horizontal="center" vertical="center"/>
    </xf>
    <xf numFmtId="0" fontId="23" fillId="12" borderId="25" xfId="1" applyFont="1" applyFill="1" applyBorder="1" applyAlignment="1">
      <alignment horizontal="center" vertical="center"/>
    </xf>
    <xf numFmtId="0" fontId="16" fillId="5" borderId="20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16" fillId="5" borderId="25" xfId="1" applyFont="1" applyFill="1" applyBorder="1" applyAlignment="1">
      <alignment horizontal="center" vertical="center" wrapText="1"/>
    </xf>
    <xf numFmtId="0" fontId="21" fillId="5" borderId="20" xfId="1" applyFont="1" applyFill="1" applyBorder="1" applyAlignment="1">
      <alignment horizontal="center" vertical="center"/>
    </xf>
    <xf numFmtId="0" fontId="21" fillId="5" borderId="25" xfId="1" applyFont="1" applyFill="1" applyBorder="1" applyAlignment="1">
      <alignment horizontal="center" vertical="center"/>
    </xf>
    <xf numFmtId="0" fontId="21" fillId="5" borderId="20" xfId="1" applyFont="1" applyFill="1" applyBorder="1" applyAlignment="1">
      <alignment horizontal="center" vertical="center" wrapText="1"/>
    </xf>
    <xf numFmtId="0" fontId="21" fillId="5" borderId="25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/>
    </xf>
    <xf numFmtId="0" fontId="16" fillId="5" borderId="22" xfId="1" applyFont="1" applyFill="1" applyBorder="1" applyAlignment="1">
      <alignment horizontal="center" vertical="center"/>
    </xf>
    <xf numFmtId="0" fontId="16" fillId="5" borderId="23" xfId="1" applyFont="1" applyFill="1" applyBorder="1" applyAlignment="1">
      <alignment horizontal="center" vertical="center"/>
    </xf>
    <xf numFmtId="0" fontId="16" fillId="5" borderId="20" xfId="1" applyFont="1" applyFill="1" applyBorder="1" applyAlignment="1">
      <alignment horizontal="center" vertical="center"/>
    </xf>
    <xf numFmtId="0" fontId="16" fillId="5" borderId="24" xfId="1" applyFont="1" applyFill="1" applyBorder="1" applyAlignment="1">
      <alignment horizontal="center" vertical="center"/>
    </xf>
    <xf numFmtId="0" fontId="16" fillId="5" borderId="25" xfId="1" applyFont="1" applyFill="1" applyBorder="1" applyAlignment="1">
      <alignment horizontal="center" vertical="center"/>
    </xf>
    <xf numFmtId="164" fontId="16" fillId="5" borderId="20" xfId="2" applyFont="1" applyFill="1" applyBorder="1" applyAlignment="1">
      <alignment horizontal="center" vertical="center" wrapText="1"/>
    </xf>
    <xf numFmtId="164" fontId="16" fillId="5" borderId="24" xfId="2" applyFont="1" applyFill="1" applyBorder="1" applyAlignment="1">
      <alignment horizontal="center" vertical="center" wrapText="1"/>
    </xf>
    <xf numFmtId="164" fontId="16" fillId="5" borderId="25" xfId="2" applyFont="1" applyFill="1" applyBorder="1" applyAlignment="1">
      <alignment horizontal="center" vertical="center" wrapText="1"/>
    </xf>
    <xf numFmtId="0" fontId="16" fillId="5" borderId="26" xfId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 wrapText="1"/>
    </xf>
    <xf numFmtId="0" fontId="13" fillId="5" borderId="24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0" fontId="13" fillId="5" borderId="20" xfId="1" applyFont="1" applyFill="1" applyBorder="1" applyAlignment="1">
      <alignment horizontal="center" vertical="center"/>
    </xf>
    <xf numFmtId="0" fontId="13" fillId="5" borderId="2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164" fontId="13" fillId="5" borderId="20" xfId="2" applyFont="1" applyFill="1" applyBorder="1" applyAlignment="1">
      <alignment horizontal="center" vertical="center" wrapText="1"/>
    </xf>
    <xf numFmtId="164" fontId="13" fillId="5" borderId="24" xfId="2" applyFont="1" applyFill="1" applyBorder="1" applyAlignment="1">
      <alignment horizontal="center" vertical="center" wrapText="1"/>
    </xf>
    <xf numFmtId="164" fontId="13" fillId="5" borderId="25" xfId="2" applyFont="1" applyFill="1" applyBorder="1" applyAlignment="1">
      <alignment horizontal="center" vertical="center" wrapText="1"/>
    </xf>
    <xf numFmtId="0" fontId="13" fillId="5" borderId="21" xfId="1" applyFont="1" applyFill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0" fontId="13" fillId="5" borderId="23" xfId="1" applyFont="1" applyFill="1" applyBorder="1" applyAlignment="1">
      <alignment horizontal="center" vertical="center"/>
    </xf>
    <xf numFmtId="0" fontId="13" fillId="8" borderId="0" xfId="1" applyFont="1" applyFill="1" applyAlignment="1">
      <alignment horizontal="center"/>
    </xf>
    <xf numFmtId="0" fontId="28" fillId="5" borderId="20" xfId="1" applyFont="1" applyFill="1" applyBorder="1" applyAlignment="1">
      <alignment horizontal="center" vertical="center" wrapText="1"/>
    </xf>
    <xf numFmtId="0" fontId="28" fillId="5" borderId="24" xfId="1" applyFont="1" applyFill="1" applyBorder="1" applyAlignment="1">
      <alignment horizontal="center" vertical="center" wrapText="1"/>
    </xf>
    <xf numFmtId="0" fontId="28" fillId="5" borderId="25" xfId="1" applyFont="1" applyFill="1" applyBorder="1" applyAlignment="1">
      <alignment horizontal="center" vertical="center" wrapText="1"/>
    </xf>
    <xf numFmtId="164" fontId="28" fillId="5" borderId="20" xfId="7" applyFont="1" applyFill="1" applyBorder="1" applyAlignment="1">
      <alignment horizontal="center" vertical="center" wrapText="1"/>
    </xf>
    <xf numFmtId="164" fontId="28" fillId="5" borderId="24" xfId="7" applyFont="1" applyFill="1" applyBorder="1" applyAlignment="1">
      <alignment horizontal="center" vertical="center" wrapText="1"/>
    </xf>
    <xf numFmtId="164" fontId="28" fillId="5" borderId="25" xfId="7" applyFont="1" applyFill="1" applyBorder="1" applyAlignment="1">
      <alignment horizontal="center" vertical="center" wrapText="1"/>
    </xf>
    <xf numFmtId="0" fontId="28" fillId="5" borderId="21" xfId="1" applyFont="1" applyFill="1" applyBorder="1" applyAlignment="1">
      <alignment horizontal="center" vertical="center"/>
    </xf>
    <xf numFmtId="0" fontId="28" fillId="5" borderId="22" xfId="1" applyFont="1" applyFill="1" applyBorder="1" applyAlignment="1">
      <alignment horizontal="center" vertical="center"/>
    </xf>
    <xf numFmtId="0" fontId="28" fillId="5" borderId="23" xfId="1" applyFont="1" applyFill="1" applyBorder="1" applyAlignment="1">
      <alignment horizontal="center" vertical="center"/>
    </xf>
    <xf numFmtId="0" fontId="31" fillId="5" borderId="20" xfId="1" applyFont="1" applyFill="1" applyBorder="1" applyAlignment="1">
      <alignment horizontal="center" vertical="center" wrapText="1"/>
    </xf>
    <xf numFmtId="0" fontId="31" fillId="5" borderId="25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/>
    </xf>
    <xf numFmtId="0" fontId="28" fillId="5" borderId="20" xfId="1" applyFont="1" applyFill="1" applyBorder="1" applyAlignment="1">
      <alignment horizontal="center" vertical="center"/>
    </xf>
    <xf numFmtId="0" fontId="28" fillId="5" borderId="24" xfId="1" applyFont="1" applyFill="1" applyBorder="1" applyAlignment="1">
      <alignment horizontal="center" vertical="center"/>
    </xf>
    <xf numFmtId="0" fontId="28" fillId="5" borderId="25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0" fillId="5" borderId="24" xfId="1" applyFont="1" applyFill="1" applyBorder="1" applyAlignment="1">
      <alignment horizontal="center" vertical="center"/>
    </xf>
    <xf numFmtId="0" fontId="30" fillId="5" borderId="25" xfId="1" applyFont="1" applyFill="1" applyBorder="1" applyAlignment="1">
      <alignment horizontal="center" vertical="center"/>
    </xf>
    <xf numFmtId="0" fontId="31" fillId="5" borderId="20" xfId="1" applyFont="1" applyFill="1" applyBorder="1" applyAlignment="1">
      <alignment horizontal="center" vertical="center"/>
    </xf>
    <xf numFmtId="0" fontId="31" fillId="5" borderId="25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 wrapText="1"/>
    </xf>
    <xf numFmtId="0" fontId="30" fillId="5" borderId="24" xfId="1" applyFont="1" applyFill="1" applyBorder="1" applyAlignment="1">
      <alignment horizontal="center" vertical="center" wrapText="1"/>
    </xf>
    <xf numFmtId="0" fontId="30" fillId="5" borderId="25" xfId="1" applyFont="1" applyFill="1" applyBorder="1" applyAlignment="1">
      <alignment horizontal="center" vertical="center" wrapText="1"/>
    </xf>
    <xf numFmtId="164" fontId="30" fillId="5" borderId="20" xfId="7" applyFont="1" applyFill="1" applyBorder="1" applyAlignment="1">
      <alignment horizontal="center" vertical="center" wrapText="1"/>
    </xf>
    <xf numFmtId="164" fontId="30" fillId="5" borderId="24" xfId="7" applyFont="1" applyFill="1" applyBorder="1" applyAlignment="1">
      <alignment horizontal="center" vertical="center" wrapText="1"/>
    </xf>
    <xf numFmtId="164" fontId="30" fillId="5" borderId="25" xfId="7" applyFont="1" applyFill="1" applyBorder="1" applyAlignment="1">
      <alignment horizontal="center" vertical="center" wrapText="1"/>
    </xf>
    <xf numFmtId="0" fontId="30" fillId="5" borderId="21" xfId="1" applyFont="1" applyFill="1" applyBorder="1" applyAlignment="1">
      <alignment horizontal="center" vertical="center"/>
    </xf>
    <xf numFmtId="0" fontId="30" fillId="5" borderId="22" xfId="1" applyFont="1" applyFill="1" applyBorder="1" applyAlignment="1">
      <alignment horizontal="center" vertical="center"/>
    </xf>
    <xf numFmtId="0" fontId="30" fillId="5" borderId="23" xfId="1" applyFont="1" applyFill="1" applyBorder="1" applyAlignment="1">
      <alignment horizontal="center" vertical="center"/>
    </xf>
    <xf numFmtId="0" fontId="42" fillId="5" borderId="20" xfId="1" applyFont="1" applyFill="1" applyBorder="1" applyAlignment="1">
      <alignment horizontal="center" vertical="center"/>
    </xf>
    <xf numFmtId="0" fontId="42" fillId="5" borderId="25" xfId="1" applyFont="1" applyFill="1" applyBorder="1" applyAlignment="1">
      <alignment horizontal="center" vertical="center"/>
    </xf>
    <xf numFmtId="0" fontId="42" fillId="5" borderId="20" xfId="1" applyFont="1" applyFill="1" applyBorder="1" applyAlignment="1">
      <alignment horizontal="center" vertical="center" wrapText="1"/>
    </xf>
    <xf numFmtId="0" fontId="42" fillId="5" borderId="25" xfId="1" applyFont="1" applyFill="1" applyBorder="1" applyAlignment="1">
      <alignment horizontal="center" vertical="center" wrapText="1"/>
    </xf>
    <xf numFmtId="0" fontId="30" fillId="5" borderId="26" xfId="1" applyFont="1" applyFill="1" applyBorder="1" applyAlignment="1">
      <alignment horizontal="center" vertical="center"/>
    </xf>
    <xf numFmtId="0" fontId="45" fillId="12" borderId="20" xfId="1" applyFont="1" applyFill="1" applyBorder="1" applyAlignment="1">
      <alignment horizontal="center" vertical="center"/>
    </xf>
    <xf numFmtId="0" fontId="45" fillId="12" borderId="25" xfId="1" applyFont="1" applyFill="1" applyBorder="1" applyAlignment="1">
      <alignment horizontal="center" vertical="center"/>
    </xf>
    <xf numFmtId="0" fontId="46" fillId="12" borderId="20" xfId="1" applyFont="1" applyFill="1" applyBorder="1" applyAlignment="1">
      <alignment horizontal="center" vertical="center"/>
    </xf>
    <xf numFmtId="0" fontId="46" fillId="12" borderId="25" xfId="1" applyFont="1" applyFill="1" applyBorder="1" applyAlignment="1">
      <alignment horizontal="center" vertical="center"/>
    </xf>
    <xf numFmtId="164" fontId="28" fillId="12" borderId="20" xfId="1" applyNumberFormat="1" applyFont="1" applyFill="1" applyBorder="1" applyAlignment="1">
      <alignment vertical="center"/>
    </xf>
    <xf numFmtId="164" fontId="28" fillId="12" borderId="25" xfId="1" applyNumberFormat="1" applyFont="1" applyFill="1" applyBorder="1" applyAlignment="1">
      <alignment vertical="center"/>
    </xf>
    <xf numFmtId="0" fontId="49" fillId="0" borderId="0" xfId="1" applyFont="1" applyAlignment="1">
      <alignment horizontal="center"/>
    </xf>
    <xf numFmtId="0" fontId="50" fillId="0" borderId="0" xfId="1" applyFont="1" applyAlignment="1">
      <alignment horizontal="center"/>
    </xf>
    <xf numFmtId="0" fontId="44" fillId="8" borderId="26" xfId="1" applyFont="1" applyFill="1" applyBorder="1"/>
    <xf numFmtId="0" fontId="44" fillId="8" borderId="26" xfId="1" applyFont="1" applyFill="1" applyBorder="1" applyAlignment="1">
      <alignment vertical="center" wrapText="1"/>
    </xf>
  </cellXfs>
  <cellStyles count="8">
    <cellStyle name="Comma [0] 2" xfId="2" xr:uid="{00000000-0005-0000-0000-000001000000}"/>
    <cellStyle name="Koma [0]" xfId="6" builtinId="6"/>
    <cellStyle name="Koma [0] 2" xfId="7" xr:uid="{ADA7A57A-CF9A-0347-9FCB-E0D5083DE647}"/>
    <cellStyle name="Normal" xfId="0" builtinId="0"/>
    <cellStyle name="Normal 11" xfId="3" xr:uid="{00000000-0005-0000-0000-000003000000}"/>
    <cellStyle name="Normal 2" xfId="1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view="pageBreakPreview" zoomScale="110" zoomScaleNormal="100" workbookViewId="0">
      <selection activeCell="C13" sqref="C13"/>
    </sheetView>
  </sheetViews>
  <sheetFormatPr baseColWidth="10" defaultColWidth="9" defaultRowHeight="15" x14ac:dyDescent="0.2"/>
  <cols>
    <col min="1" max="2" width="2" style="1" customWidth="1"/>
    <col min="3" max="3" width="37" style="1" customWidth="1"/>
    <col min="4" max="6" width="12.33203125" style="1" customWidth="1"/>
    <col min="7" max="8" width="18.6640625" style="1" customWidth="1"/>
    <col min="9" max="16384" width="9" style="1"/>
  </cols>
  <sheetData>
    <row r="1" spans="1:11" ht="16.5" customHeight="1" x14ac:dyDescent="0.2">
      <c r="A1" s="422" t="s">
        <v>721</v>
      </c>
      <c r="B1" s="422"/>
      <c r="C1" s="422"/>
      <c r="D1" s="422"/>
      <c r="E1" s="422"/>
      <c r="F1" s="422"/>
      <c r="G1" s="422"/>
      <c r="H1" s="422"/>
    </row>
    <row r="2" spans="1:11" ht="16.5" customHeight="1" thickBot="1" x14ac:dyDescent="0.25">
      <c r="A2" s="423"/>
      <c r="B2" s="423"/>
      <c r="C2" s="423"/>
      <c r="D2" s="423"/>
      <c r="E2" s="423"/>
      <c r="F2" s="423"/>
      <c r="G2" s="423"/>
      <c r="H2" s="423"/>
    </row>
    <row r="3" spans="1:11" ht="16" thickBot="1" x14ac:dyDescent="0.25">
      <c r="A3" s="424" t="s">
        <v>0</v>
      </c>
      <c r="B3" s="425"/>
      <c r="C3" s="426"/>
      <c r="D3" s="433" t="s">
        <v>1</v>
      </c>
      <c r="E3" s="437" t="s">
        <v>411</v>
      </c>
      <c r="F3" s="2"/>
      <c r="G3" s="435" t="s">
        <v>2</v>
      </c>
      <c r="H3" s="435" t="s">
        <v>3</v>
      </c>
    </row>
    <row r="4" spans="1:11" x14ac:dyDescent="0.2">
      <c r="A4" s="427"/>
      <c r="B4" s="428"/>
      <c r="C4" s="429"/>
      <c r="D4" s="434"/>
      <c r="E4" s="438"/>
      <c r="F4" s="3"/>
      <c r="G4" s="436"/>
      <c r="H4" s="436"/>
    </row>
    <row r="5" spans="1:11" x14ac:dyDescent="0.2">
      <c r="A5" s="4" t="s">
        <v>4</v>
      </c>
      <c r="B5" s="5"/>
      <c r="C5" s="5"/>
      <c r="D5" s="6"/>
      <c r="E5" s="7"/>
      <c r="F5" s="7"/>
      <c r="G5" s="8"/>
      <c r="H5" s="9"/>
    </row>
    <row r="6" spans="1:11" ht="18.75" customHeight="1" x14ac:dyDescent="0.2">
      <c r="A6" s="10"/>
      <c r="B6" s="11" t="s">
        <v>414</v>
      </c>
      <c r="C6" s="11"/>
      <c r="D6" s="12"/>
      <c r="E6" s="206">
        <f>E8</f>
        <v>182</v>
      </c>
      <c r="F6" s="206">
        <f>F8</f>
        <v>207</v>
      </c>
      <c r="G6" s="13"/>
      <c r="H6" s="430" t="s">
        <v>412</v>
      </c>
    </row>
    <row r="7" spans="1:11" s="18" customFormat="1" x14ac:dyDescent="0.2">
      <c r="A7" s="14"/>
      <c r="B7" s="15"/>
      <c r="C7" s="15" t="s">
        <v>415</v>
      </c>
      <c r="D7" s="16"/>
      <c r="E7" s="207">
        <f>E8</f>
        <v>182</v>
      </c>
      <c r="F7" s="207">
        <f>F8</f>
        <v>207</v>
      </c>
      <c r="G7" s="17"/>
      <c r="H7" s="431"/>
    </row>
    <row r="8" spans="1:11" s="18" customFormat="1" x14ac:dyDescent="0.2">
      <c r="A8" s="19"/>
      <c r="B8" s="20"/>
      <c r="C8" s="20" t="s">
        <v>413</v>
      </c>
      <c r="D8" s="21"/>
      <c r="E8" s="208">
        <f>SUM(E9:E23)</f>
        <v>182</v>
      </c>
      <c r="F8" s="208">
        <f>SUM(F9:F23)</f>
        <v>207</v>
      </c>
      <c r="G8" s="22"/>
      <c r="H8" s="431"/>
    </row>
    <row r="9" spans="1:11" s="18" customFormat="1" x14ac:dyDescent="0.2">
      <c r="A9" s="23"/>
      <c r="B9" s="24"/>
      <c r="C9" s="25" t="s">
        <v>7</v>
      </c>
      <c r="D9" s="6" t="s">
        <v>6</v>
      </c>
      <c r="E9" s="419">
        <f>'Direktori 2022'!H41</f>
        <v>31</v>
      </c>
      <c r="F9" s="419">
        <f>'Direktori 2023'!H52</f>
        <v>37</v>
      </c>
      <c r="G9" s="8" t="s">
        <v>5</v>
      </c>
      <c r="H9" s="431"/>
      <c r="K9" s="18" t="s">
        <v>410</v>
      </c>
    </row>
    <row r="10" spans="1:11" s="18" customFormat="1" x14ac:dyDescent="0.2">
      <c r="A10" s="23"/>
      <c r="B10" s="24"/>
      <c r="C10" s="25" t="s">
        <v>8</v>
      </c>
      <c r="D10" s="6" t="s">
        <v>6</v>
      </c>
      <c r="E10" s="419">
        <f>'Direktori 2022'!H222</f>
        <v>6</v>
      </c>
      <c r="F10" s="419">
        <f>'Direktori 2023'!H317</f>
        <v>9</v>
      </c>
      <c r="G10" s="8" t="s">
        <v>5</v>
      </c>
      <c r="H10" s="431"/>
    </row>
    <row r="11" spans="1:11" s="18" customFormat="1" x14ac:dyDescent="0.2">
      <c r="A11" s="23"/>
      <c r="B11" s="24"/>
      <c r="C11" s="25" t="s">
        <v>9</v>
      </c>
      <c r="D11" s="6" t="s">
        <v>6</v>
      </c>
      <c r="E11" s="419">
        <f>'Direktori 2022'!H181</f>
        <v>17</v>
      </c>
      <c r="F11" s="419">
        <f>'Direktori 2023'!H247</f>
        <v>18</v>
      </c>
      <c r="G11" s="8" t="s">
        <v>5</v>
      </c>
      <c r="H11" s="431"/>
    </row>
    <row r="12" spans="1:11" s="18" customFormat="1" x14ac:dyDescent="0.2">
      <c r="A12" s="23"/>
      <c r="B12" s="24"/>
      <c r="C12" s="25" t="s">
        <v>10</v>
      </c>
      <c r="D12" s="6" t="s">
        <v>6</v>
      </c>
      <c r="E12" s="419">
        <f>'Direktori 2022'!H156</f>
        <v>30</v>
      </c>
      <c r="F12" s="419">
        <f>'Direktori 2023'!H211</f>
        <v>30</v>
      </c>
      <c r="G12" s="8" t="s">
        <v>5</v>
      </c>
      <c r="H12" s="431"/>
    </row>
    <row r="13" spans="1:11" s="18" customFormat="1" x14ac:dyDescent="0.2">
      <c r="A13" s="23"/>
      <c r="B13" s="24"/>
      <c r="C13" s="25" t="s">
        <v>11</v>
      </c>
      <c r="D13" s="6" t="s">
        <v>6</v>
      </c>
      <c r="E13" s="419">
        <f>'Direktori 2022'!H124</f>
        <v>30</v>
      </c>
      <c r="F13" s="419">
        <f>'Direktori 2023'!H174</f>
        <v>32</v>
      </c>
      <c r="G13" s="8" t="s">
        <v>5</v>
      </c>
      <c r="H13" s="431"/>
    </row>
    <row r="14" spans="1:11" s="18" customFormat="1" x14ac:dyDescent="0.2">
      <c r="A14" s="23"/>
      <c r="B14" s="24"/>
      <c r="C14" s="25" t="s">
        <v>12</v>
      </c>
      <c r="D14" s="6" t="s">
        <v>6</v>
      </c>
      <c r="E14" s="419">
        <f>'Direktori 2022'!H204</f>
        <v>10</v>
      </c>
      <c r="F14" s="419">
        <f>'Direktori 2023'!H280</f>
        <v>11</v>
      </c>
      <c r="G14" s="8" t="s">
        <v>5</v>
      </c>
      <c r="H14" s="431"/>
    </row>
    <row r="15" spans="1:11" s="18" customFormat="1" x14ac:dyDescent="0.2">
      <c r="A15" s="23"/>
      <c r="B15" s="24"/>
      <c r="C15" s="25" t="s">
        <v>13</v>
      </c>
      <c r="D15" s="6" t="s">
        <v>6</v>
      </c>
      <c r="E15" s="419">
        <f>'Direktori 2022'!H229</f>
        <v>2</v>
      </c>
      <c r="F15" s="419">
        <f>'Direktori 2023'!H329</f>
        <v>2</v>
      </c>
      <c r="G15" s="8" t="s">
        <v>5</v>
      </c>
      <c r="H15" s="431"/>
    </row>
    <row r="16" spans="1:11" s="18" customFormat="1" x14ac:dyDescent="0.2">
      <c r="A16" s="23"/>
      <c r="B16" s="24"/>
      <c r="C16" s="25" t="s">
        <v>14</v>
      </c>
      <c r="D16" s="6" t="s">
        <v>6</v>
      </c>
      <c r="E16" s="419">
        <f>'Direktori 2022'!H62</f>
        <v>19</v>
      </c>
      <c r="F16" s="419">
        <f>'Direktori 2023'!H84</f>
        <v>25</v>
      </c>
      <c r="G16" s="8" t="s">
        <v>5</v>
      </c>
      <c r="H16" s="431"/>
    </row>
    <row r="17" spans="1:8" s="18" customFormat="1" x14ac:dyDescent="0.2">
      <c r="A17" s="23"/>
      <c r="B17" s="24"/>
      <c r="C17" s="25" t="s">
        <v>15</v>
      </c>
      <c r="D17" s="6" t="s">
        <v>6</v>
      </c>
      <c r="E17" s="419">
        <f>'Direktori 2022'!H76</f>
        <v>12</v>
      </c>
      <c r="F17" s="419">
        <f>'Direktori 2023'!H108</f>
        <v>17</v>
      </c>
      <c r="G17" s="8" t="s">
        <v>5</v>
      </c>
      <c r="H17" s="431"/>
    </row>
    <row r="18" spans="1:8" s="18" customFormat="1" x14ac:dyDescent="0.2">
      <c r="A18" s="23"/>
      <c r="B18" s="24"/>
      <c r="C18" s="25" t="s">
        <v>16</v>
      </c>
      <c r="D18" s="6" t="s">
        <v>6</v>
      </c>
      <c r="E18" s="419">
        <f>'Direktori 2022'!H89</f>
        <v>7</v>
      </c>
      <c r="F18" s="419">
        <f>'Direktori 2023'!H132</f>
        <v>7</v>
      </c>
      <c r="G18" s="8" t="s">
        <v>5</v>
      </c>
      <c r="H18" s="431"/>
    </row>
    <row r="19" spans="1:8" s="18" customFormat="1" x14ac:dyDescent="0.2">
      <c r="A19" s="23"/>
      <c r="B19" s="24"/>
      <c r="C19" s="25" t="s">
        <v>17</v>
      </c>
      <c r="D19" s="6" t="s">
        <v>6</v>
      </c>
      <c r="E19" s="419">
        <f>'Direktori 2022'!H162</f>
        <v>4</v>
      </c>
      <c r="F19" s="419">
        <f>'Direktori 2023'!H222</f>
        <v>4</v>
      </c>
      <c r="G19" s="8" t="s">
        <v>5</v>
      </c>
      <c r="H19" s="431"/>
    </row>
    <row r="20" spans="1:8" s="18" customFormat="1" x14ac:dyDescent="0.2">
      <c r="A20" s="23"/>
      <c r="B20" s="24"/>
      <c r="C20" s="25" t="s">
        <v>18</v>
      </c>
      <c r="D20" s="6" t="s">
        <v>6</v>
      </c>
      <c r="E20" s="419">
        <f>'Direktori 2022'!H209</f>
        <v>3</v>
      </c>
      <c r="F20" s="419">
        <f>'Direktori 2023'!H291</f>
        <v>4</v>
      </c>
      <c r="G20" s="8" t="s">
        <v>5</v>
      </c>
      <c r="H20" s="431"/>
    </row>
    <row r="21" spans="1:8" s="26" customFormat="1" x14ac:dyDescent="0.2">
      <c r="A21" s="23"/>
      <c r="B21" s="24"/>
      <c r="C21" s="25" t="s">
        <v>19</v>
      </c>
      <c r="D21" s="6" t="s">
        <v>6</v>
      </c>
      <c r="E21" s="419">
        <f>'Direktori 2022'!H80</f>
        <v>2</v>
      </c>
      <c r="F21" s="419">
        <f>'Direktori 2023'!H118</f>
        <v>3</v>
      </c>
      <c r="G21" s="8" t="s">
        <v>5</v>
      </c>
      <c r="H21" s="431"/>
    </row>
    <row r="22" spans="1:8" s="418" customFormat="1" x14ac:dyDescent="0.2">
      <c r="A22" s="414"/>
      <c r="B22" s="415"/>
      <c r="C22" s="25" t="s">
        <v>20</v>
      </c>
      <c r="D22" s="416" t="s">
        <v>6</v>
      </c>
      <c r="E22" s="420">
        <f>'Direktori 2022'!H189</f>
        <v>6</v>
      </c>
      <c r="F22" s="420">
        <f>'Direktori 2023'!H259</f>
        <v>5</v>
      </c>
      <c r="G22" s="417" t="s">
        <v>5</v>
      </c>
      <c r="H22" s="431"/>
    </row>
    <row r="23" spans="1:8" ht="16" thickBot="1" x14ac:dyDescent="0.25">
      <c r="A23" s="27"/>
      <c r="B23" s="28"/>
      <c r="C23" s="29" t="s">
        <v>21</v>
      </c>
      <c r="D23" s="30" t="s">
        <v>6</v>
      </c>
      <c r="E23" s="421">
        <f>'Direktori 2022'!H214</f>
        <v>3</v>
      </c>
      <c r="F23" s="421">
        <f>'Direktori 2023'!H301</f>
        <v>3</v>
      </c>
      <c r="G23" s="31" t="s">
        <v>5</v>
      </c>
      <c r="H23" s="432"/>
    </row>
  </sheetData>
  <mergeCells count="7">
    <mergeCell ref="A1:H2"/>
    <mergeCell ref="A3:C4"/>
    <mergeCell ref="H6:H23"/>
    <mergeCell ref="D3:D4"/>
    <mergeCell ref="G3:G4"/>
    <mergeCell ref="H3:H4"/>
    <mergeCell ref="E3:E4"/>
  </mergeCells>
  <pageMargins left="0.7" right="0.7" top="0.75" bottom="0.75" header="0.3" footer="0.3"/>
  <pageSetup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D282"/>
  <sheetViews>
    <sheetView tabSelected="1" view="pageBreakPreview" topLeftCell="B1" zoomScale="113" zoomScaleNormal="85" zoomScaleSheetLayoutView="85" workbookViewId="0">
      <pane ySplit="1300" topLeftCell="A7" activePane="bottomLeft"/>
      <selection sqref="A1:XFD1048576"/>
      <selection pane="bottomLeft" activeCell="B14" sqref="B14"/>
    </sheetView>
  </sheetViews>
  <sheetFormatPr baseColWidth="10" defaultColWidth="8.83203125" defaultRowHeight="12" x14ac:dyDescent="0.15"/>
  <cols>
    <col min="1" max="1" width="4" style="35" customWidth="1"/>
    <col min="2" max="2" width="47.6640625" style="36" customWidth="1"/>
    <col min="3" max="3" width="10.6640625" style="54" customWidth="1"/>
    <col min="4" max="4" width="34.33203125" style="34" customWidth="1"/>
    <col min="5" max="5" width="11.5" style="34" customWidth="1"/>
    <col min="6" max="6" width="36.83203125" style="35" customWidth="1"/>
    <col min="7" max="7" width="14.6640625" style="35" customWidth="1"/>
    <col min="8" max="8" width="5.1640625" style="198" customWidth="1"/>
    <col min="9" max="9" width="5.1640625" style="35" customWidth="1"/>
    <col min="10" max="10" width="4.6640625" style="35" customWidth="1"/>
    <col min="11" max="11" width="6.83203125" style="35" customWidth="1"/>
    <col min="12" max="12" width="6.1640625" style="35" customWidth="1"/>
    <col min="13" max="13" width="7.33203125" style="35" customWidth="1"/>
    <col min="14" max="15" width="6.6640625" style="35" customWidth="1"/>
    <col min="16" max="20" width="7.33203125" style="35" customWidth="1"/>
    <col min="21" max="21" width="4.83203125" style="35" customWidth="1"/>
    <col min="22" max="22" width="15" style="35" customWidth="1"/>
    <col min="23" max="24" width="13.6640625" style="34" customWidth="1"/>
    <col min="25" max="25" width="13.1640625" style="34" customWidth="1"/>
    <col min="26" max="26" width="12.33203125" style="34" customWidth="1"/>
    <col min="27" max="27" width="14.33203125" style="34" customWidth="1"/>
    <col min="28" max="28" width="15.6640625" style="34" customWidth="1"/>
    <col min="29" max="29" width="11.6640625" style="34" bestFit="1" customWidth="1"/>
    <col min="30" max="30" width="10.33203125" style="34" bestFit="1" customWidth="1"/>
    <col min="31" max="256" width="9.1640625" style="34"/>
    <col min="257" max="257" width="4" style="34" customWidth="1"/>
    <col min="258" max="258" width="47.6640625" style="34" customWidth="1"/>
    <col min="259" max="259" width="10.6640625" style="34" customWidth="1"/>
    <col min="260" max="260" width="34.33203125" style="34" customWidth="1"/>
    <col min="261" max="261" width="8.83203125" style="34" customWidth="1"/>
    <col min="262" max="262" width="36.83203125" style="34" customWidth="1"/>
    <col min="263" max="263" width="14.6640625" style="34" customWidth="1"/>
    <col min="264" max="265" width="5.1640625" style="34" customWidth="1"/>
    <col min="266" max="266" width="4.6640625" style="34" customWidth="1"/>
    <col min="267" max="267" width="6.83203125" style="34" customWidth="1"/>
    <col min="268" max="268" width="6.1640625" style="34" customWidth="1"/>
    <col min="269" max="269" width="7.33203125" style="34" customWidth="1"/>
    <col min="270" max="271" width="6.6640625" style="34" customWidth="1"/>
    <col min="272" max="276" width="7.33203125" style="34" customWidth="1"/>
    <col min="277" max="277" width="4.83203125" style="34" customWidth="1"/>
    <col min="278" max="278" width="15" style="34" customWidth="1"/>
    <col min="279" max="280" width="13.6640625" style="34" customWidth="1"/>
    <col min="281" max="281" width="13.1640625" style="34" customWidth="1"/>
    <col min="282" max="282" width="12.33203125" style="34" customWidth="1"/>
    <col min="283" max="283" width="14.33203125" style="34" customWidth="1"/>
    <col min="284" max="284" width="15.6640625" style="34" customWidth="1"/>
    <col min="285" max="285" width="11.6640625" style="34" bestFit="1" customWidth="1"/>
    <col min="286" max="286" width="10.33203125" style="34" bestFit="1" customWidth="1"/>
    <col min="287" max="512" width="9.1640625" style="34"/>
    <col min="513" max="513" width="4" style="34" customWidth="1"/>
    <col min="514" max="514" width="47.6640625" style="34" customWidth="1"/>
    <col min="515" max="515" width="10.6640625" style="34" customWidth="1"/>
    <col min="516" max="516" width="34.33203125" style="34" customWidth="1"/>
    <col min="517" max="517" width="8.83203125" style="34" customWidth="1"/>
    <col min="518" max="518" width="36.83203125" style="34" customWidth="1"/>
    <col min="519" max="519" width="14.6640625" style="34" customWidth="1"/>
    <col min="520" max="521" width="5.1640625" style="34" customWidth="1"/>
    <col min="522" max="522" width="4.6640625" style="34" customWidth="1"/>
    <col min="523" max="523" width="6.83203125" style="34" customWidth="1"/>
    <col min="524" max="524" width="6.1640625" style="34" customWidth="1"/>
    <col min="525" max="525" width="7.33203125" style="34" customWidth="1"/>
    <col min="526" max="527" width="6.6640625" style="34" customWidth="1"/>
    <col min="528" max="532" width="7.33203125" style="34" customWidth="1"/>
    <col min="533" max="533" width="4.83203125" style="34" customWidth="1"/>
    <col min="534" max="534" width="15" style="34" customWidth="1"/>
    <col min="535" max="536" width="13.6640625" style="34" customWidth="1"/>
    <col min="537" max="537" width="13.1640625" style="34" customWidth="1"/>
    <col min="538" max="538" width="12.33203125" style="34" customWidth="1"/>
    <col min="539" max="539" width="14.33203125" style="34" customWidth="1"/>
    <col min="540" max="540" width="15.6640625" style="34" customWidth="1"/>
    <col min="541" max="541" width="11.6640625" style="34" bestFit="1" customWidth="1"/>
    <col min="542" max="542" width="10.33203125" style="34" bestFit="1" customWidth="1"/>
    <col min="543" max="768" width="9.1640625" style="34"/>
    <col min="769" max="769" width="4" style="34" customWidth="1"/>
    <col min="770" max="770" width="47.6640625" style="34" customWidth="1"/>
    <col min="771" max="771" width="10.6640625" style="34" customWidth="1"/>
    <col min="772" max="772" width="34.33203125" style="34" customWidth="1"/>
    <col min="773" max="773" width="8.83203125" style="34" customWidth="1"/>
    <col min="774" max="774" width="36.83203125" style="34" customWidth="1"/>
    <col min="775" max="775" width="14.6640625" style="34" customWidth="1"/>
    <col min="776" max="777" width="5.1640625" style="34" customWidth="1"/>
    <col min="778" max="778" width="4.6640625" style="34" customWidth="1"/>
    <col min="779" max="779" width="6.83203125" style="34" customWidth="1"/>
    <col min="780" max="780" width="6.1640625" style="34" customWidth="1"/>
    <col min="781" max="781" width="7.33203125" style="34" customWidth="1"/>
    <col min="782" max="783" width="6.6640625" style="34" customWidth="1"/>
    <col min="784" max="788" width="7.33203125" style="34" customWidth="1"/>
    <col min="789" max="789" width="4.83203125" style="34" customWidth="1"/>
    <col min="790" max="790" width="15" style="34" customWidth="1"/>
    <col min="791" max="792" width="13.6640625" style="34" customWidth="1"/>
    <col min="793" max="793" width="13.1640625" style="34" customWidth="1"/>
    <col min="794" max="794" width="12.33203125" style="34" customWidth="1"/>
    <col min="795" max="795" width="14.33203125" style="34" customWidth="1"/>
    <col min="796" max="796" width="15.6640625" style="34" customWidth="1"/>
    <col min="797" max="797" width="11.6640625" style="34" bestFit="1" customWidth="1"/>
    <col min="798" max="798" width="10.33203125" style="34" bestFit="1" customWidth="1"/>
    <col min="799" max="1024" width="9.1640625" style="34"/>
    <col min="1025" max="1025" width="4" style="34" customWidth="1"/>
    <col min="1026" max="1026" width="47.6640625" style="34" customWidth="1"/>
    <col min="1027" max="1027" width="10.6640625" style="34" customWidth="1"/>
    <col min="1028" max="1028" width="34.33203125" style="34" customWidth="1"/>
    <col min="1029" max="1029" width="8.83203125" style="34" customWidth="1"/>
    <col min="1030" max="1030" width="36.83203125" style="34" customWidth="1"/>
    <col min="1031" max="1031" width="14.6640625" style="34" customWidth="1"/>
    <col min="1032" max="1033" width="5.1640625" style="34" customWidth="1"/>
    <col min="1034" max="1034" width="4.6640625" style="34" customWidth="1"/>
    <col min="1035" max="1035" width="6.83203125" style="34" customWidth="1"/>
    <col min="1036" max="1036" width="6.1640625" style="34" customWidth="1"/>
    <col min="1037" max="1037" width="7.33203125" style="34" customWidth="1"/>
    <col min="1038" max="1039" width="6.6640625" style="34" customWidth="1"/>
    <col min="1040" max="1044" width="7.33203125" style="34" customWidth="1"/>
    <col min="1045" max="1045" width="4.83203125" style="34" customWidth="1"/>
    <col min="1046" max="1046" width="15" style="34" customWidth="1"/>
    <col min="1047" max="1048" width="13.6640625" style="34" customWidth="1"/>
    <col min="1049" max="1049" width="13.1640625" style="34" customWidth="1"/>
    <col min="1050" max="1050" width="12.33203125" style="34" customWidth="1"/>
    <col min="1051" max="1051" width="14.33203125" style="34" customWidth="1"/>
    <col min="1052" max="1052" width="15.6640625" style="34" customWidth="1"/>
    <col min="1053" max="1053" width="11.6640625" style="34" bestFit="1" customWidth="1"/>
    <col min="1054" max="1054" width="10.33203125" style="34" bestFit="1" customWidth="1"/>
    <col min="1055" max="1280" width="9.1640625" style="34"/>
    <col min="1281" max="1281" width="4" style="34" customWidth="1"/>
    <col min="1282" max="1282" width="47.6640625" style="34" customWidth="1"/>
    <col min="1283" max="1283" width="10.6640625" style="34" customWidth="1"/>
    <col min="1284" max="1284" width="34.33203125" style="34" customWidth="1"/>
    <col min="1285" max="1285" width="8.83203125" style="34" customWidth="1"/>
    <col min="1286" max="1286" width="36.83203125" style="34" customWidth="1"/>
    <col min="1287" max="1287" width="14.6640625" style="34" customWidth="1"/>
    <col min="1288" max="1289" width="5.1640625" style="34" customWidth="1"/>
    <col min="1290" max="1290" width="4.6640625" style="34" customWidth="1"/>
    <col min="1291" max="1291" width="6.83203125" style="34" customWidth="1"/>
    <col min="1292" max="1292" width="6.1640625" style="34" customWidth="1"/>
    <col min="1293" max="1293" width="7.33203125" style="34" customWidth="1"/>
    <col min="1294" max="1295" width="6.6640625" style="34" customWidth="1"/>
    <col min="1296" max="1300" width="7.33203125" style="34" customWidth="1"/>
    <col min="1301" max="1301" width="4.83203125" style="34" customWidth="1"/>
    <col min="1302" max="1302" width="15" style="34" customWidth="1"/>
    <col min="1303" max="1304" width="13.6640625" style="34" customWidth="1"/>
    <col min="1305" max="1305" width="13.1640625" style="34" customWidth="1"/>
    <col min="1306" max="1306" width="12.33203125" style="34" customWidth="1"/>
    <col min="1307" max="1307" width="14.33203125" style="34" customWidth="1"/>
    <col min="1308" max="1308" width="15.6640625" style="34" customWidth="1"/>
    <col min="1309" max="1309" width="11.6640625" style="34" bestFit="1" customWidth="1"/>
    <col min="1310" max="1310" width="10.33203125" style="34" bestFit="1" customWidth="1"/>
    <col min="1311" max="1536" width="9.1640625" style="34"/>
    <col min="1537" max="1537" width="4" style="34" customWidth="1"/>
    <col min="1538" max="1538" width="47.6640625" style="34" customWidth="1"/>
    <col min="1539" max="1539" width="10.6640625" style="34" customWidth="1"/>
    <col min="1540" max="1540" width="34.33203125" style="34" customWidth="1"/>
    <col min="1541" max="1541" width="8.83203125" style="34" customWidth="1"/>
    <col min="1542" max="1542" width="36.83203125" style="34" customWidth="1"/>
    <col min="1543" max="1543" width="14.6640625" style="34" customWidth="1"/>
    <col min="1544" max="1545" width="5.1640625" style="34" customWidth="1"/>
    <col min="1546" max="1546" width="4.6640625" style="34" customWidth="1"/>
    <col min="1547" max="1547" width="6.83203125" style="34" customWidth="1"/>
    <col min="1548" max="1548" width="6.1640625" style="34" customWidth="1"/>
    <col min="1549" max="1549" width="7.33203125" style="34" customWidth="1"/>
    <col min="1550" max="1551" width="6.6640625" style="34" customWidth="1"/>
    <col min="1552" max="1556" width="7.33203125" style="34" customWidth="1"/>
    <col min="1557" max="1557" width="4.83203125" style="34" customWidth="1"/>
    <col min="1558" max="1558" width="15" style="34" customWidth="1"/>
    <col min="1559" max="1560" width="13.6640625" style="34" customWidth="1"/>
    <col min="1561" max="1561" width="13.1640625" style="34" customWidth="1"/>
    <col min="1562" max="1562" width="12.33203125" style="34" customWidth="1"/>
    <col min="1563" max="1563" width="14.33203125" style="34" customWidth="1"/>
    <col min="1564" max="1564" width="15.6640625" style="34" customWidth="1"/>
    <col min="1565" max="1565" width="11.6640625" style="34" bestFit="1" customWidth="1"/>
    <col min="1566" max="1566" width="10.33203125" style="34" bestFit="1" customWidth="1"/>
    <col min="1567" max="1792" width="9.1640625" style="34"/>
    <col min="1793" max="1793" width="4" style="34" customWidth="1"/>
    <col min="1794" max="1794" width="47.6640625" style="34" customWidth="1"/>
    <col min="1795" max="1795" width="10.6640625" style="34" customWidth="1"/>
    <col min="1796" max="1796" width="34.33203125" style="34" customWidth="1"/>
    <col min="1797" max="1797" width="8.83203125" style="34" customWidth="1"/>
    <col min="1798" max="1798" width="36.83203125" style="34" customWidth="1"/>
    <col min="1799" max="1799" width="14.6640625" style="34" customWidth="1"/>
    <col min="1800" max="1801" width="5.1640625" style="34" customWidth="1"/>
    <col min="1802" max="1802" width="4.6640625" style="34" customWidth="1"/>
    <col min="1803" max="1803" width="6.83203125" style="34" customWidth="1"/>
    <col min="1804" max="1804" width="6.1640625" style="34" customWidth="1"/>
    <col min="1805" max="1805" width="7.33203125" style="34" customWidth="1"/>
    <col min="1806" max="1807" width="6.6640625" style="34" customWidth="1"/>
    <col min="1808" max="1812" width="7.33203125" style="34" customWidth="1"/>
    <col min="1813" max="1813" width="4.83203125" style="34" customWidth="1"/>
    <col min="1814" max="1814" width="15" style="34" customWidth="1"/>
    <col min="1815" max="1816" width="13.6640625" style="34" customWidth="1"/>
    <col min="1817" max="1817" width="13.1640625" style="34" customWidth="1"/>
    <col min="1818" max="1818" width="12.33203125" style="34" customWidth="1"/>
    <col min="1819" max="1819" width="14.33203125" style="34" customWidth="1"/>
    <col min="1820" max="1820" width="15.6640625" style="34" customWidth="1"/>
    <col min="1821" max="1821" width="11.6640625" style="34" bestFit="1" customWidth="1"/>
    <col min="1822" max="1822" width="10.33203125" style="34" bestFit="1" customWidth="1"/>
    <col min="1823" max="2048" width="9.1640625" style="34"/>
    <col min="2049" max="2049" width="4" style="34" customWidth="1"/>
    <col min="2050" max="2050" width="47.6640625" style="34" customWidth="1"/>
    <col min="2051" max="2051" width="10.6640625" style="34" customWidth="1"/>
    <col min="2052" max="2052" width="34.33203125" style="34" customWidth="1"/>
    <col min="2053" max="2053" width="8.83203125" style="34" customWidth="1"/>
    <col min="2054" max="2054" width="36.83203125" style="34" customWidth="1"/>
    <col min="2055" max="2055" width="14.6640625" style="34" customWidth="1"/>
    <col min="2056" max="2057" width="5.1640625" style="34" customWidth="1"/>
    <col min="2058" max="2058" width="4.6640625" style="34" customWidth="1"/>
    <col min="2059" max="2059" width="6.83203125" style="34" customWidth="1"/>
    <col min="2060" max="2060" width="6.1640625" style="34" customWidth="1"/>
    <col min="2061" max="2061" width="7.33203125" style="34" customWidth="1"/>
    <col min="2062" max="2063" width="6.6640625" style="34" customWidth="1"/>
    <col min="2064" max="2068" width="7.33203125" style="34" customWidth="1"/>
    <col min="2069" max="2069" width="4.83203125" style="34" customWidth="1"/>
    <col min="2070" max="2070" width="15" style="34" customWidth="1"/>
    <col min="2071" max="2072" width="13.6640625" style="34" customWidth="1"/>
    <col min="2073" max="2073" width="13.1640625" style="34" customWidth="1"/>
    <col min="2074" max="2074" width="12.33203125" style="34" customWidth="1"/>
    <col min="2075" max="2075" width="14.33203125" style="34" customWidth="1"/>
    <col min="2076" max="2076" width="15.6640625" style="34" customWidth="1"/>
    <col min="2077" max="2077" width="11.6640625" style="34" bestFit="1" customWidth="1"/>
    <col min="2078" max="2078" width="10.33203125" style="34" bestFit="1" customWidth="1"/>
    <col min="2079" max="2304" width="9.1640625" style="34"/>
    <col min="2305" max="2305" width="4" style="34" customWidth="1"/>
    <col min="2306" max="2306" width="47.6640625" style="34" customWidth="1"/>
    <col min="2307" max="2307" width="10.6640625" style="34" customWidth="1"/>
    <col min="2308" max="2308" width="34.33203125" style="34" customWidth="1"/>
    <col min="2309" max="2309" width="8.83203125" style="34" customWidth="1"/>
    <col min="2310" max="2310" width="36.83203125" style="34" customWidth="1"/>
    <col min="2311" max="2311" width="14.6640625" style="34" customWidth="1"/>
    <col min="2312" max="2313" width="5.1640625" style="34" customWidth="1"/>
    <col min="2314" max="2314" width="4.6640625" style="34" customWidth="1"/>
    <col min="2315" max="2315" width="6.83203125" style="34" customWidth="1"/>
    <col min="2316" max="2316" width="6.1640625" style="34" customWidth="1"/>
    <col min="2317" max="2317" width="7.33203125" style="34" customWidth="1"/>
    <col min="2318" max="2319" width="6.6640625" style="34" customWidth="1"/>
    <col min="2320" max="2324" width="7.33203125" style="34" customWidth="1"/>
    <col min="2325" max="2325" width="4.83203125" style="34" customWidth="1"/>
    <col min="2326" max="2326" width="15" style="34" customWidth="1"/>
    <col min="2327" max="2328" width="13.6640625" style="34" customWidth="1"/>
    <col min="2329" max="2329" width="13.1640625" style="34" customWidth="1"/>
    <col min="2330" max="2330" width="12.33203125" style="34" customWidth="1"/>
    <col min="2331" max="2331" width="14.33203125" style="34" customWidth="1"/>
    <col min="2332" max="2332" width="15.6640625" style="34" customWidth="1"/>
    <col min="2333" max="2333" width="11.6640625" style="34" bestFit="1" customWidth="1"/>
    <col min="2334" max="2334" width="10.33203125" style="34" bestFit="1" customWidth="1"/>
    <col min="2335" max="2560" width="9.1640625" style="34"/>
    <col min="2561" max="2561" width="4" style="34" customWidth="1"/>
    <col min="2562" max="2562" width="47.6640625" style="34" customWidth="1"/>
    <col min="2563" max="2563" width="10.6640625" style="34" customWidth="1"/>
    <col min="2564" max="2564" width="34.33203125" style="34" customWidth="1"/>
    <col min="2565" max="2565" width="8.83203125" style="34" customWidth="1"/>
    <col min="2566" max="2566" width="36.83203125" style="34" customWidth="1"/>
    <col min="2567" max="2567" width="14.6640625" style="34" customWidth="1"/>
    <col min="2568" max="2569" width="5.1640625" style="34" customWidth="1"/>
    <col min="2570" max="2570" width="4.6640625" style="34" customWidth="1"/>
    <col min="2571" max="2571" width="6.83203125" style="34" customWidth="1"/>
    <col min="2572" max="2572" width="6.1640625" style="34" customWidth="1"/>
    <col min="2573" max="2573" width="7.33203125" style="34" customWidth="1"/>
    <col min="2574" max="2575" width="6.6640625" style="34" customWidth="1"/>
    <col min="2576" max="2580" width="7.33203125" style="34" customWidth="1"/>
    <col min="2581" max="2581" width="4.83203125" style="34" customWidth="1"/>
    <col min="2582" max="2582" width="15" style="34" customWidth="1"/>
    <col min="2583" max="2584" width="13.6640625" style="34" customWidth="1"/>
    <col min="2585" max="2585" width="13.1640625" style="34" customWidth="1"/>
    <col min="2586" max="2586" width="12.33203125" style="34" customWidth="1"/>
    <col min="2587" max="2587" width="14.33203125" style="34" customWidth="1"/>
    <col min="2588" max="2588" width="15.6640625" style="34" customWidth="1"/>
    <col min="2589" max="2589" width="11.6640625" style="34" bestFit="1" customWidth="1"/>
    <col min="2590" max="2590" width="10.33203125" style="34" bestFit="1" customWidth="1"/>
    <col min="2591" max="2816" width="9.1640625" style="34"/>
    <col min="2817" max="2817" width="4" style="34" customWidth="1"/>
    <col min="2818" max="2818" width="47.6640625" style="34" customWidth="1"/>
    <col min="2819" max="2819" width="10.6640625" style="34" customWidth="1"/>
    <col min="2820" max="2820" width="34.33203125" style="34" customWidth="1"/>
    <col min="2821" max="2821" width="8.83203125" style="34" customWidth="1"/>
    <col min="2822" max="2822" width="36.83203125" style="34" customWidth="1"/>
    <col min="2823" max="2823" width="14.6640625" style="34" customWidth="1"/>
    <col min="2824" max="2825" width="5.1640625" style="34" customWidth="1"/>
    <col min="2826" max="2826" width="4.6640625" style="34" customWidth="1"/>
    <col min="2827" max="2827" width="6.83203125" style="34" customWidth="1"/>
    <col min="2828" max="2828" width="6.1640625" style="34" customWidth="1"/>
    <col min="2829" max="2829" width="7.33203125" style="34" customWidth="1"/>
    <col min="2830" max="2831" width="6.6640625" style="34" customWidth="1"/>
    <col min="2832" max="2836" width="7.33203125" style="34" customWidth="1"/>
    <col min="2837" max="2837" width="4.83203125" style="34" customWidth="1"/>
    <col min="2838" max="2838" width="15" style="34" customWidth="1"/>
    <col min="2839" max="2840" width="13.6640625" style="34" customWidth="1"/>
    <col min="2841" max="2841" width="13.1640625" style="34" customWidth="1"/>
    <col min="2842" max="2842" width="12.33203125" style="34" customWidth="1"/>
    <col min="2843" max="2843" width="14.33203125" style="34" customWidth="1"/>
    <col min="2844" max="2844" width="15.6640625" style="34" customWidth="1"/>
    <col min="2845" max="2845" width="11.6640625" style="34" bestFit="1" customWidth="1"/>
    <col min="2846" max="2846" width="10.33203125" style="34" bestFit="1" customWidth="1"/>
    <col min="2847" max="3072" width="9.1640625" style="34"/>
    <col min="3073" max="3073" width="4" style="34" customWidth="1"/>
    <col min="3074" max="3074" width="47.6640625" style="34" customWidth="1"/>
    <col min="3075" max="3075" width="10.6640625" style="34" customWidth="1"/>
    <col min="3076" max="3076" width="34.33203125" style="34" customWidth="1"/>
    <col min="3077" max="3077" width="8.83203125" style="34" customWidth="1"/>
    <col min="3078" max="3078" width="36.83203125" style="34" customWidth="1"/>
    <col min="3079" max="3079" width="14.6640625" style="34" customWidth="1"/>
    <col min="3080" max="3081" width="5.1640625" style="34" customWidth="1"/>
    <col min="3082" max="3082" width="4.6640625" style="34" customWidth="1"/>
    <col min="3083" max="3083" width="6.83203125" style="34" customWidth="1"/>
    <col min="3084" max="3084" width="6.1640625" style="34" customWidth="1"/>
    <col min="3085" max="3085" width="7.33203125" style="34" customWidth="1"/>
    <col min="3086" max="3087" width="6.6640625" style="34" customWidth="1"/>
    <col min="3088" max="3092" width="7.33203125" style="34" customWidth="1"/>
    <col min="3093" max="3093" width="4.83203125" style="34" customWidth="1"/>
    <col min="3094" max="3094" width="15" style="34" customWidth="1"/>
    <col min="3095" max="3096" width="13.6640625" style="34" customWidth="1"/>
    <col min="3097" max="3097" width="13.1640625" style="34" customWidth="1"/>
    <col min="3098" max="3098" width="12.33203125" style="34" customWidth="1"/>
    <col min="3099" max="3099" width="14.33203125" style="34" customWidth="1"/>
    <col min="3100" max="3100" width="15.6640625" style="34" customWidth="1"/>
    <col min="3101" max="3101" width="11.6640625" style="34" bestFit="1" customWidth="1"/>
    <col min="3102" max="3102" width="10.33203125" style="34" bestFit="1" customWidth="1"/>
    <col min="3103" max="3328" width="9.1640625" style="34"/>
    <col min="3329" max="3329" width="4" style="34" customWidth="1"/>
    <col min="3330" max="3330" width="47.6640625" style="34" customWidth="1"/>
    <col min="3331" max="3331" width="10.6640625" style="34" customWidth="1"/>
    <col min="3332" max="3332" width="34.33203125" style="34" customWidth="1"/>
    <col min="3333" max="3333" width="8.83203125" style="34" customWidth="1"/>
    <col min="3334" max="3334" width="36.83203125" style="34" customWidth="1"/>
    <col min="3335" max="3335" width="14.6640625" style="34" customWidth="1"/>
    <col min="3336" max="3337" width="5.1640625" style="34" customWidth="1"/>
    <col min="3338" max="3338" width="4.6640625" style="34" customWidth="1"/>
    <col min="3339" max="3339" width="6.83203125" style="34" customWidth="1"/>
    <col min="3340" max="3340" width="6.1640625" style="34" customWidth="1"/>
    <col min="3341" max="3341" width="7.33203125" style="34" customWidth="1"/>
    <col min="3342" max="3343" width="6.6640625" style="34" customWidth="1"/>
    <col min="3344" max="3348" width="7.33203125" style="34" customWidth="1"/>
    <col min="3349" max="3349" width="4.83203125" style="34" customWidth="1"/>
    <col min="3350" max="3350" width="15" style="34" customWidth="1"/>
    <col min="3351" max="3352" width="13.6640625" style="34" customWidth="1"/>
    <col min="3353" max="3353" width="13.1640625" style="34" customWidth="1"/>
    <col min="3354" max="3354" width="12.33203125" style="34" customWidth="1"/>
    <col min="3355" max="3355" width="14.33203125" style="34" customWidth="1"/>
    <col min="3356" max="3356" width="15.6640625" style="34" customWidth="1"/>
    <col min="3357" max="3357" width="11.6640625" style="34" bestFit="1" customWidth="1"/>
    <col min="3358" max="3358" width="10.33203125" style="34" bestFit="1" customWidth="1"/>
    <col min="3359" max="3584" width="9.1640625" style="34"/>
    <col min="3585" max="3585" width="4" style="34" customWidth="1"/>
    <col min="3586" max="3586" width="47.6640625" style="34" customWidth="1"/>
    <col min="3587" max="3587" width="10.6640625" style="34" customWidth="1"/>
    <col min="3588" max="3588" width="34.33203125" style="34" customWidth="1"/>
    <col min="3589" max="3589" width="8.83203125" style="34" customWidth="1"/>
    <col min="3590" max="3590" width="36.83203125" style="34" customWidth="1"/>
    <col min="3591" max="3591" width="14.6640625" style="34" customWidth="1"/>
    <col min="3592" max="3593" width="5.1640625" style="34" customWidth="1"/>
    <col min="3594" max="3594" width="4.6640625" style="34" customWidth="1"/>
    <col min="3595" max="3595" width="6.83203125" style="34" customWidth="1"/>
    <col min="3596" max="3596" width="6.1640625" style="34" customWidth="1"/>
    <col min="3597" max="3597" width="7.33203125" style="34" customWidth="1"/>
    <col min="3598" max="3599" width="6.6640625" style="34" customWidth="1"/>
    <col min="3600" max="3604" width="7.33203125" style="34" customWidth="1"/>
    <col min="3605" max="3605" width="4.83203125" style="34" customWidth="1"/>
    <col min="3606" max="3606" width="15" style="34" customWidth="1"/>
    <col min="3607" max="3608" width="13.6640625" style="34" customWidth="1"/>
    <col min="3609" max="3609" width="13.1640625" style="34" customWidth="1"/>
    <col min="3610" max="3610" width="12.33203125" style="34" customWidth="1"/>
    <col min="3611" max="3611" width="14.33203125" style="34" customWidth="1"/>
    <col min="3612" max="3612" width="15.6640625" style="34" customWidth="1"/>
    <col min="3613" max="3613" width="11.6640625" style="34" bestFit="1" customWidth="1"/>
    <col min="3614" max="3614" width="10.33203125" style="34" bestFit="1" customWidth="1"/>
    <col min="3615" max="3840" width="9.1640625" style="34"/>
    <col min="3841" max="3841" width="4" style="34" customWidth="1"/>
    <col min="3842" max="3842" width="47.6640625" style="34" customWidth="1"/>
    <col min="3843" max="3843" width="10.6640625" style="34" customWidth="1"/>
    <col min="3844" max="3844" width="34.33203125" style="34" customWidth="1"/>
    <col min="3845" max="3845" width="8.83203125" style="34" customWidth="1"/>
    <col min="3846" max="3846" width="36.83203125" style="34" customWidth="1"/>
    <col min="3847" max="3847" width="14.6640625" style="34" customWidth="1"/>
    <col min="3848" max="3849" width="5.1640625" style="34" customWidth="1"/>
    <col min="3850" max="3850" width="4.6640625" style="34" customWidth="1"/>
    <col min="3851" max="3851" width="6.83203125" style="34" customWidth="1"/>
    <col min="3852" max="3852" width="6.1640625" style="34" customWidth="1"/>
    <col min="3853" max="3853" width="7.33203125" style="34" customWidth="1"/>
    <col min="3854" max="3855" width="6.6640625" style="34" customWidth="1"/>
    <col min="3856" max="3860" width="7.33203125" style="34" customWidth="1"/>
    <col min="3861" max="3861" width="4.83203125" style="34" customWidth="1"/>
    <col min="3862" max="3862" width="15" style="34" customWidth="1"/>
    <col min="3863" max="3864" width="13.6640625" style="34" customWidth="1"/>
    <col min="3865" max="3865" width="13.1640625" style="34" customWidth="1"/>
    <col min="3866" max="3866" width="12.33203125" style="34" customWidth="1"/>
    <col min="3867" max="3867" width="14.33203125" style="34" customWidth="1"/>
    <col min="3868" max="3868" width="15.6640625" style="34" customWidth="1"/>
    <col min="3869" max="3869" width="11.6640625" style="34" bestFit="1" customWidth="1"/>
    <col min="3870" max="3870" width="10.33203125" style="34" bestFit="1" customWidth="1"/>
    <col min="3871" max="4096" width="9.1640625" style="34"/>
    <col min="4097" max="4097" width="4" style="34" customWidth="1"/>
    <col min="4098" max="4098" width="47.6640625" style="34" customWidth="1"/>
    <col min="4099" max="4099" width="10.6640625" style="34" customWidth="1"/>
    <col min="4100" max="4100" width="34.33203125" style="34" customWidth="1"/>
    <col min="4101" max="4101" width="8.83203125" style="34" customWidth="1"/>
    <col min="4102" max="4102" width="36.83203125" style="34" customWidth="1"/>
    <col min="4103" max="4103" width="14.6640625" style="34" customWidth="1"/>
    <col min="4104" max="4105" width="5.1640625" style="34" customWidth="1"/>
    <col min="4106" max="4106" width="4.6640625" style="34" customWidth="1"/>
    <col min="4107" max="4107" width="6.83203125" style="34" customWidth="1"/>
    <col min="4108" max="4108" width="6.1640625" style="34" customWidth="1"/>
    <col min="4109" max="4109" width="7.33203125" style="34" customWidth="1"/>
    <col min="4110" max="4111" width="6.6640625" style="34" customWidth="1"/>
    <col min="4112" max="4116" width="7.33203125" style="34" customWidth="1"/>
    <col min="4117" max="4117" width="4.83203125" style="34" customWidth="1"/>
    <col min="4118" max="4118" width="15" style="34" customWidth="1"/>
    <col min="4119" max="4120" width="13.6640625" style="34" customWidth="1"/>
    <col min="4121" max="4121" width="13.1640625" style="34" customWidth="1"/>
    <col min="4122" max="4122" width="12.33203125" style="34" customWidth="1"/>
    <col min="4123" max="4123" width="14.33203125" style="34" customWidth="1"/>
    <col min="4124" max="4124" width="15.6640625" style="34" customWidth="1"/>
    <col min="4125" max="4125" width="11.6640625" style="34" bestFit="1" customWidth="1"/>
    <col min="4126" max="4126" width="10.33203125" style="34" bestFit="1" customWidth="1"/>
    <col min="4127" max="4352" width="9.1640625" style="34"/>
    <col min="4353" max="4353" width="4" style="34" customWidth="1"/>
    <col min="4354" max="4354" width="47.6640625" style="34" customWidth="1"/>
    <col min="4355" max="4355" width="10.6640625" style="34" customWidth="1"/>
    <col min="4356" max="4356" width="34.33203125" style="34" customWidth="1"/>
    <col min="4357" max="4357" width="8.83203125" style="34" customWidth="1"/>
    <col min="4358" max="4358" width="36.83203125" style="34" customWidth="1"/>
    <col min="4359" max="4359" width="14.6640625" style="34" customWidth="1"/>
    <col min="4360" max="4361" width="5.1640625" style="34" customWidth="1"/>
    <col min="4362" max="4362" width="4.6640625" style="34" customWidth="1"/>
    <col min="4363" max="4363" width="6.83203125" style="34" customWidth="1"/>
    <col min="4364" max="4364" width="6.1640625" style="34" customWidth="1"/>
    <col min="4365" max="4365" width="7.33203125" style="34" customWidth="1"/>
    <col min="4366" max="4367" width="6.6640625" style="34" customWidth="1"/>
    <col min="4368" max="4372" width="7.33203125" style="34" customWidth="1"/>
    <col min="4373" max="4373" width="4.83203125" style="34" customWidth="1"/>
    <col min="4374" max="4374" width="15" style="34" customWidth="1"/>
    <col min="4375" max="4376" width="13.6640625" style="34" customWidth="1"/>
    <col min="4377" max="4377" width="13.1640625" style="34" customWidth="1"/>
    <col min="4378" max="4378" width="12.33203125" style="34" customWidth="1"/>
    <col min="4379" max="4379" width="14.33203125" style="34" customWidth="1"/>
    <col min="4380" max="4380" width="15.6640625" style="34" customWidth="1"/>
    <col min="4381" max="4381" width="11.6640625" style="34" bestFit="1" customWidth="1"/>
    <col min="4382" max="4382" width="10.33203125" style="34" bestFit="1" customWidth="1"/>
    <col min="4383" max="4608" width="9.1640625" style="34"/>
    <col min="4609" max="4609" width="4" style="34" customWidth="1"/>
    <col min="4610" max="4610" width="47.6640625" style="34" customWidth="1"/>
    <col min="4611" max="4611" width="10.6640625" style="34" customWidth="1"/>
    <col min="4612" max="4612" width="34.33203125" style="34" customWidth="1"/>
    <col min="4613" max="4613" width="8.83203125" style="34" customWidth="1"/>
    <col min="4614" max="4614" width="36.83203125" style="34" customWidth="1"/>
    <col min="4615" max="4615" width="14.6640625" style="34" customWidth="1"/>
    <col min="4616" max="4617" width="5.1640625" style="34" customWidth="1"/>
    <col min="4618" max="4618" width="4.6640625" style="34" customWidth="1"/>
    <col min="4619" max="4619" width="6.83203125" style="34" customWidth="1"/>
    <col min="4620" max="4620" width="6.1640625" style="34" customWidth="1"/>
    <col min="4621" max="4621" width="7.33203125" style="34" customWidth="1"/>
    <col min="4622" max="4623" width="6.6640625" style="34" customWidth="1"/>
    <col min="4624" max="4628" width="7.33203125" style="34" customWidth="1"/>
    <col min="4629" max="4629" width="4.83203125" style="34" customWidth="1"/>
    <col min="4630" max="4630" width="15" style="34" customWidth="1"/>
    <col min="4631" max="4632" width="13.6640625" style="34" customWidth="1"/>
    <col min="4633" max="4633" width="13.1640625" style="34" customWidth="1"/>
    <col min="4634" max="4634" width="12.33203125" style="34" customWidth="1"/>
    <col min="4635" max="4635" width="14.33203125" style="34" customWidth="1"/>
    <col min="4636" max="4636" width="15.6640625" style="34" customWidth="1"/>
    <col min="4637" max="4637" width="11.6640625" style="34" bestFit="1" customWidth="1"/>
    <col min="4638" max="4638" width="10.33203125" style="34" bestFit="1" customWidth="1"/>
    <col min="4639" max="4864" width="9.1640625" style="34"/>
    <col min="4865" max="4865" width="4" style="34" customWidth="1"/>
    <col min="4866" max="4866" width="47.6640625" style="34" customWidth="1"/>
    <col min="4867" max="4867" width="10.6640625" style="34" customWidth="1"/>
    <col min="4868" max="4868" width="34.33203125" style="34" customWidth="1"/>
    <col min="4869" max="4869" width="8.83203125" style="34" customWidth="1"/>
    <col min="4870" max="4870" width="36.83203125" style="34" customWidth="1"/>
    <col min="4871" max="4871" width="14.6640625" style="34" customWidth="1"/>
    <col min="4872" max="4873" width="5.1640625" style="34" customWidth="1"/>
    <col min="4874" max="4874" width="4.6640625" style="34" customWidth="1"/>
    <col min="4875" max="4875" width="6.83203125" style="34" customWidth="1"/>
    <col min="4876" max="4876" width="6.1640625" style="34" customWidth="1"/>
    <col min="4877" max="4877" width="7.33203125" style="34" customWidth="1"/>
    <col min="4878" max="4879" width="6.6640625" style="34" customWidth="1"/>
    <col min="4880" max="4884" width="7.33203125" style="34" customWidth="1"/>
    <col min="4885" max="4885" width="4.83203125" style="34" customWidth="1"/>
    <col min="4886" max="4886" width="15" style="34" customWidth="1"/>
    <col min="4887" max="4888" width="13.6640625" style="34" customWidth="1"/>
    <col min="4889" max="4889" width="13.1640625" style="34" customWidth="1"/>
    <col min="4890" max="4890" width="12.33203125" style="34" customWidth="1"/>
    <col min="4891" max="4891" width="14.33203125" style="34" customWidth="1"/>
    <col min="4892" max="4892" width="15.6640625" style="34" customWidth="1"/>
    <col min="4893" max="4893" width="11.6640625" style="34" bestFit="1" customWidth="1"/>
    <col min="4894" max="4894" width="10.33203125" style="34" bestFit="1" customWidth="1"/>
    <col min="4895" max="5120" width="9.1640625" style="34"/>
    <col min="5121" max="5121" width="4" style="34" customWidth="1"/>
    <col min="5122" max="5122" width="47.6640625" style="34" customWidth="1"/>
    <col min="5123" max="5123" width="10.6640625" style="34" customWidth="1"/>
    <col min="5124" max="5124" width="34.33203125" style="34" customWidth="1"/>
    <col min="5125" max="5125" width="8.83203125" style="34" customWidth="1"/>
    <col min="5126" max="5126" width="36.83203125" style="34" customWidth="1"/>
    <col min="5127" max="5127" width="14.6640625" style="34" customWidth="1"/>
    <col min="5128" max="5129" width="5.1640625" style="34" customWidth="1"/>
    <col min="5130" max="5130" width="4.6640625" style="34" customWidth="1"/>
    <col min="5131" max="5131" width="6.83203125" style="34" customWidth="1"/>
    <col min="5132" max="5132" width="6.1640625" style="34" customWidth="1"/>
    <col min="5133" max="5133" width="7.33203125" style="34" customWidth="1"/>
    <col min="5134" max="5135" width="6.6640625" style="34" customWidth="1"/>
    <col min="5136" max="5140" width="7.33203125" style="34" customWidth="1"/>
    <col min="5141" max="5141" width="4.83203125" style="34" customWidth="1"/>
    <col min="5142" max="5142" width="15" style="34" customWidth="1"/>
    <col min="5143" max="5144" width="13.6640625" style="34" customWidth="1"/>
    <col min="5145" max="5145" width="13.1640625" style="34" customWidth="1"/>
    <col min="5146" max="5146" width="12.33203125" style="34" customWidth="1"/>
    <col min="5147" max="5147" width="14.33203125" style="34" customWidth="1"/>
    <col min="5148" max="5148" width="15.6640625" style="34" customWidth="1"/>
    <col min="5149" max="5149" width="11.6640625" style="34" bestFit="1" customWidth="1"/>
    <col min="5150" max="5150" width="10.33203125" style="34" bestFit="1" customWidth="1"/>
    <col min="5151" max="5376" width="9.1640625" style="34"/>
    <col min="5377" max="5377" width="4" style="34" customWidth="1"/>
    <col min="5378" max="5378" width="47.6640625" style="34" customWidth="1"/>
    <col min="5379" max="5379" width="10.6640625" style="34" customWidth="1"/>
    <col min="5380" max="5380" width="34.33203125" style="34" customWidth="1"/>
    <col min="5381" max="5381" width="8.83203125" style="34" customWidth="1"/>
    <col min="5382" max="5382" width="36.83203125" style="34" customWidth="1"/>
    <col min="5383" max="5383" width="14.6640625" style="34" customWidth="1"/>
    <col min="5384" max="5385" width="5.1640625" style="34" customWidth="1"/>
    <col min="5386" max="5386" width="4.6640625" style="34" customWidth="1"/>
    <col min="5387" max="5387" width="6.83203125" style="34" customWidth="1"/>
    <col min="5388" max="5388" width="6.1640625" style="34" customWidth="1"/>
    <col min="5389" max="5389" width="7.33203125" style="34" customWidth="1"/>
    <col min="5390" max="5391" width="6.6640625" style="34" customWidth="1"/>
    <col min="5392" max="5396" width="7.33203125" style="34" customWidth="1"/>
    <col min="5397" max="5397" width="4.83203125" style="34" customWidth="1"/>
    <col min="5398" max="5398" width="15" style="34" customWidth="1"/>
    <col min="5399" max="5400" width="13.6640625" style="34" customWidth="1"/>
    <col min="5401" max="5401" width="13.1640625" style="34" customWidth="1"/>
    <col min="5402" max="5402" width="12.33203125" style="34" customWidth="1"/>
    <col min="5403" max="5403" width="14.33203125" style="34" customWidth="1"/>
    <col min="5404" max="5404" width="15.6640625" style="34" customWidth="1"/>
    <col min="5405" max="5405" width="11.6640625" style="34" bestFit="1" customWidth="1"/>
    <col min="5406" max="5406" width="10.33203125" style="34" bestFit="1" customWidth="1"/>
    <col min="5407" max="5632" width="9.1640625" style="34"/>
    <col min="5633" max="5633" width="4" style="34" customWidth="1"/>
    <col min="5634" max="5634" width="47.6640625" style="34" customWidth="1"/>
    <col min="5635" max="5635" width="10.6640625" style="34" customWidth="1"/>
    <col min="5636" max="5636" width="34.33203125" style="34" customWidth="1"/>
    <col min="5637" max="5637" width="8.83203125" style="34" customWidth="1"/>
    <col min="5638" max="5638" width="36.83203125" style="34" customWidth="1"/>
    <col min="5639" max="5639" width="14.6640625" style="34" customWidth="1"/>
    <col min="5640" max="5641" width="5.1640625" style="34" customWidth="1"/>
    <col min="5642" max="5642" width="4.6640625" style="34" customWidth="1"/>
    <col min="5643" max="5643" width="6.83203125" style="34" customWidth="1"/>
    <col min="5644" max="5644" width="6.1640625" style="34" customWidth="1"/>
    <col min="5645" max="5645" width="7.33203125" style="34" customWidth="1"/>
    <col min="5646" max="5647" width="6.6640625" style="34" customWidth="1"/>
    <col min="5648" max="5652" width="7.33203125" style="34" customWidth="1"/>
    <col min="5653" max="5653" width="4.83203125" style="34" customWidth="1"/>
    <col min="5654" max="5654" width="15" style="34" customWidth="1"/>
    <col min="5655" max="5656" width="13.6640625" style="34" customWidth="1"/>
    <col min="5657" max="5657" width="13.1640625" style="34" customWidth="1"/>
    <col min="5658" max="5658" width="12.33203125" style="34" customWidth="1"/>
    <col min="5659" max="5659" width="14.33203125" style="34" customWidth="1"/>
    <col min="5660" max="5660" width="15.6640625" style="34" customWidth="1"/>
    <col min="5661" max="5661" width="11.6640625" style="34" bestFit="1" customWidth="1"/>
    <col min="5662" max="5662" width="10.33203125" style="34" bestFit="1" customWidth="1"/>
    <col min="5663" max="5888" width="9.1640625" style="34"/>
    <col min="5889" max="5889" width="4" style="34" customWidth="1"/>
    <col min="5890" max="5890" width="47.6640625" style="34" customWidth="1"/>
    <col min="5891" max="5891" width="10.6640625" style="34" customWidth="1"/>
    <col min="5892" max="5892" width="34.33203125" style="34" customWidth="1"/>
    <col min="5893" max="5893" width="8.83203125" style="34" customWidth="1"/>
    <col min="5894" max="5894" width="36.83203125" style="34" customWidth="1"/>
    <col min="5895" max="5895" width="14.6640625" style="34" customWidth="1"/>
    <col min="5896" max="5897" width="5.1640625" style="34" customWidth="1"/>
    <col min="5898" max="5898" width="4.6640625" style="34" customWidth="1"/>
    <col min="5899" max="5899" width="6.83203125" style="34" customWidth="1"/>
    <col min="5900" max="5900" width="6.1640625" style="34" customWidth="1"/>
    <col min="5901" max="5901" width="7.33203125" style="34" customWidth="1"/>
    <col min="5902" max="5903" width="6.6640625" style="34" customWidth="1"/>
    <col min="5904" max="5908" width="7.33203125" style="34" customWidth="1"/>
    <col min="5909" max="5909" width="4.83203125" style="34" customWidth="1"/>
    <col min="5910" max="5910" width="15" style="34" customWidth="1"/>
    <col min="5911" max="5912" width="13.6640625" style="34" customWidth="1"/>
    <col min="5913" max="5913" width="13.1640625" style="34" customWidth="1"/>
    <col min="5914" max="5914" width="12.33203125" style="34" customWidth="1"/>
    <col min="5915" max="5915" width="14.33203125" style="34" customWidth="1"/>
    <col min="5916" max="5916" width="15.6640625" style="34" customWidth="1"/>
    <col min="5917" max="5917" width="11.6640625" style="34" bestFit="1" customWidth="1"/>
    <col min="5918" max="5918" width="10.33203125" style="34" bestFit="1" customWidth="1"/>
    <col min="5919" max="6144" width="9.1640625" style="34"/>
    <col min="6145" max="6145" width="4" style="34" customWidth="1"/>
    <col min="6146" max="6146" width="47.6640625" style="34" customWidth="1"/>
    <col min="6147" max="6147" width="10.6640625" style="34" customWidth="1"/>
    <col min="6148" max="6148" width="34.33203125" style="34" customWidth="1"/>
    <col min="6149" max="6149" width="8.83203125" style="34" customWidth="1"/>
    <col min="6150" max="6150" width="36.83203125" style="34" customWidth="1"/>
    <col min="6151" max="6151" width="14.6640625" style="34" customWidth="1"/>
    <col min="6152" max="6153" width="5.1640625" style="34" customWidth="1"/>
    <col min="6154" max="6154" width="4.6640625" style="34" customWidth="1"/>
    <col min="6155" max="6155" width="6.83203125" style="34" customWidth="1"/>
    <col min="6156" max="6156" width="6.1640625" style="34" customWidth="1"/>
    <col min="6157" max="6157" width="7.33203125" style="34" customWidth="1"/>
    <col min="6158" max="6159" width="6.6640625" style="34" customWidth="1"/>
    <col min="6160" max="6164" width="7.33203125" style="34" customWidth="1"/>
    <col min="6165" max="6165" width="4.83203125" style="34" customWidth="1"/>
    <col min="6166" max="6166" width="15" style="34" customWidth="1"/>
    <col min="6167" max="6168" width="13.6640625" style="34" customWidth="1"/>
    <col min="6169" max="6169" width="13.1640625" style="34" customWidth="1"/>
    <col min="6170" max="6170" width="12.33203125" style="34" customWidth="1"/>
    <col min="6171" max="6171" width="14.33203125" style="34" customWidth="1"/>
    <col min="6172" max="6172" width="15.6640625" style="34" customWidth="1"/>
    <col min="6173" max="6173" width="11.6640625" style="34" bestFit="1" customWidth="1"/>
    <col min="6174" max="6174" width="10.33203125" style="34" bestFit="1" customWidth="1"/>
    <col min="6175" max="6400" width="9.1640625" style="34"/>
    <col min="6401" max="6401" width="4" style="34" customWidth="1"/>
    <col min="6402" max="6402" width="47.6640625" style="34" customWidth="1"/>
    <col min="6403" max="6403" width="10.6640625" style="34" customWidth="1"/>
    <col min="6404" max="6404" width="34.33203125" style="34" customWidth="1"/>
    <col min="6405" max="6405" width="8.83203125" style="34" customWidth="1"/>
    <col min="6406" max="6406" width="36.83203125" style="34" customWidth="1"/>
    <col min="6407" max="6407" width="14.6640625" style="34" customWidth="1"/>
    <col min="6408" max="6409" width="5.1640625" style="34" customWidth="1"/>
    <col min="6410" max="6410" width="4.6640625" style="34" customWidth="1"/>
    <col min="6411" max="6411" width="6.83203125" style="34" customWidth="1"/>
    <col min="6412" max="6412" width="6.1640625" style="34" customWidth="1"/>
    <col min="6413" max="6413" width="7.33203125" style="34" customWidth="1"/>
    <col min="6414" max="6415" width="6.6640625" style="34" customWidth="1"/>
    <col min="6416" max="6420" width="7.33203125" style="34" customWidth="1"/>
    <col min="6421" max="6421" width="4.83203125" style="34" customWidth="1"/>
    <col min="6422" max="6422" width="15" style="34" customWidth="1"/>
    <col min="6423" max="6424" width="13.6640625" style="34" customWidth="1"/>
    <col min="6425" max="6425" width="13.1640625" style="34" customWidth="1"/>
    <col min="6426" max="6426" width="12.33203125" style="34" customWidth="1"/>
    <col min="6427" max="6427" width="14.33203125" style="34" customWidth="1"/>
    <col min="6428" max="6428" width="15.6640625" style="34" customWidth="1"/>
    <col min="6429" max="6429" width="11.6640625" style="34" bestFit="1" customWidth="1"/>
    <col min="6430" max="6430" width="10.33203125" style="34" bestFit="1" customWidth="1"/>
    <col min="6431" max="6656" width="9.1640625" style="34"/>
    <col min="6657" max="6657" width="4" style="34" customWidth="1"/>
    <col min="6658" max="6658" width="47.6640625" style="34" customWidth="1"/>
    <col min="6659" max="6659" width="10.6640625" style="34" customWidth="1"/>
    <col min="6660" max="6660" width="34.33203125" style="34" customWidth="1"/>
    <col min="6661" max="6661" width="8.83203125" style="34" customWidth="1"/>
    <col min="6662" max="6662" width="36.83203125" style="34" customWidth="1"/>
    <col min="6663" max="6663" width="14.6640625" style="34" customWidth="1"/>
    <col min="6664" max="6665" width="5.1640625" style="34" customWidth="1"/>
    <col min="6666" max="6666" width="4.6640625" style="34" customWidth="1"/>
    <col min="6667" max="6667" width="6.83203125" style="34" customWidth="1"/>
    <col min="6668" max="6668" width="6.1640625" style="34" customWidth="1"/>
    <col min="6669" max="6669" width="7.33203125" style="34" customWidth="1"/>
    <col min="6670" max="6671" width="6.6640625" style="34" customWidth="1"/>
    <col min="6672" max="6676" width="7.33203125" style="34" customWidth="1"/>
    <col min="6677" max="6677" width="4.83203125" style="34" customWidth="1"/>
    <col min="6678" max="6678" width="15" style="34" customWidth="1"/>
    <col min="6679" max="6680" width="13.6640625" style="34" customWidth="1"/>
    <col min="6681" max="6681" width="13.1640625" style="34" customWidth="1"/>
    <col min="6682" max="6682" width="12.33203125" style="34" customWidth="1"/>
    <col min="6683" max="6683" width="14.33203125" style="34" customWidth="1"/>
    <col min="6684" max="6684" width="15.6640625" style="34" customWidth="1"/>
    <col min="6685" max="6685" width="11.6640625" style="34" bestFit="1" customWidth="1"/>
    <col min="6686" max="6686" width="10.33203125" style="34" bestFit="1" customWidth="1"/>
    <col min="6687" max="6912" width="9.1640625" style="34"/>
    <col min="6913" max="6913" width="4" style="34" customWidth="1"/>
    <col min="6914" max="6914" width="47.6640625" style="34" customWidth="1"/>
    <col min="6915" max="6915" width="10.6640625" style="34" customWidth="1"/>
    <col min="6916" max="6916" width="34.33203125" style="34" customWidth="1"/>
    <col min="6917" max="6917" width="8.83203125" style="34" customWidth="1"/>
    <col min="6918" max="6918" width="36.83203125" style="34" customWidth="1"/>
    <col min="6919" max="6919" width="14.6640625" style="34" customWidth="1"/>
    <col min="6920" max="6921" width="5.1640625" style="34" customWidth="1"/>
    <col min="6922" max="6922" width="4.6640625" style="34" customWidth="1"/>
    <col min="6923" max="6923" width="6.83203125" style="34" customWidth="1"/>
    <col min="6924" max="6924" width="6.1640625" style="34" customWidth="1"/>
    <col min="6925" max="6925" width="7.33203125" style="34" customWidth="1"/>
    <col min="6926" max="6927" width="6.6640625" style="34" customWidth="1"/>
    <col min="6928" max="6932" width="7.33203125" style="34" customWidth="1"/>
    <col min="6933" max="6933" width="4.83203125" style="34" customWidth="1"/>
    <col min="6934" max="6934" width="15" style="34" customWidth="1"/>
    <col min="6935" max="6936" width="13.6640625" style="34" customWidth="1"/>
    <col min="6937" max="6937" width="13.1640625" style="34" customWidth="1"/>
    <col min="6938" max="6938" width="12.33203125" style="34" customWidth="1"/>
    <col min="6939" max="6939" width="14.33203125" style="34" customWidth="1"/>
    <col min="6940" max="6940" width="15.6640625" style="34" customWidth="1"/>
    <col min="6941" max="6941" width="11.6640625" style="34" bestFit="1" customWidth="1"/>
    <col min="6942" max="6942" width="10.33203125" style="34" bestFit="1" customWidth="1"/>
    <col min="6943" max="7168" width="9.1640625" style="34"/>
    <col min="7169" max="7169" width="4" style="34" customWidth="1"/>
    <col min="7170" max="7170" width="47.6640625" style="34" customWidth="1"/>
    <col min="7171" max="7171" width="10.6640625" style="34" customWidth="1"/>
    <col min="7172" max="7172" width="34.33203125" style="34" customWidth="1"/>
    <col min="7173" max="7173" width="8.83203125" style="34" customWidth="1"/>
    <col min="7174" max="7174" width="36.83203125" style="34" customWidth="1"/>
    <col min="7175" max="7175" width="14.6640625" style="34" customWidth="1"/>
    <col min="7176" max="7177" width="5.1640625" style="34" customWidth="1"/>
    <col min="7178" max="7178" width="4.6640625" style="34" customWidth="1"/>
    <col min="7179" max="7179" width="6.83203125" style="34" customWidth="1"/>
    <col min="7180" max="7180" width="6.1640625" style="34" customWidth="1"/>
    <col min="7181" max="7181" width="7.33203125" style="34" customWidth="1"/>
    <col min="7182" max="7183" width="6.6640625" style="34" customWidth="1"/>
    <col min="7184" max="7188" width="7.33203125" style="34" customWidth="1"/>
    <col min="7189" max="7189" width="4.83203125" style="34" customWidth="1"/>
    <col min="7190" max="7190" width="15" style="34" customWidth="1"/>
    <col min="7191" max="7192" width="13.6640625" style="34" customWidth="1"/>
    <col min="7193" max="7193" width="13.1640625" style="34" customWidth="1"/>
    <col min="7194" max="7194" width="12.33203125" style="34" customWidth="1"/>
    <col min="7195" max="7195" width="14.33203125" style="34" customWidth="1"/>
    <col min="7196" max="7196" width="15.6640625" style="34" customWidth="1"/>
    <col min="7197" max="7197" width="11.6640625" style="34" bestFit="1" customWidth="1"/>
    <col min="7198" max="7198" width="10.33203125" style="34" bestFit="1" customWidth="1"/>
    <col min="7199" max="7424" width="9.1640625" style="34"/>
    <col min="7425" max="7425" width="4" style="34" customWidth="1"/>
    <col min="7426" max="7426" width="47.6640625" style="34" customWidth="1"/>
    <col min="7427" max="7427" width="10.6640625" style="34" customWidth="1"/>
    <col min="7428" max="7428" width="34.33203125" style="34" customWidth="1"/>
    <col min="7429" max="7429" width="8.83203125" style="34" customWidth="1"/>
    <col min="7430" max="7430" width="36.83203125" style="34" customWidth="1"/>
    <col min="7431" max="7431" width="14.6640625" style="34" customWidth="1"/>
    <col min="7432" max="7433" width="5.1640625" style="34" customWidth="1"/>
    <col min="7434" max="7434" width="4.6640625" style="34" customWidth="1"/>
    <col min="7435" max="7435" width="6.83203125" style="34" customWidth="1"/>
    <col min="7436" max="7436" width="6.1640625" style="34" customWidth="1"/>
    <col min="7437" max="7437" width="7.33203125" style="34" customWidth="1"/>
    <col min="7438" max="7439" width="6.6640625" style="34" customWidth="1"/>
    <col min="7440" max="7444" width="7.33203125" style="34" customWidth="1"/>
    <col min="7445" max="7445" width="4.83203125" style="34" customWidth="1"/>
    <col min="7446" max="7446" width="15" style="34" customWidth="1"/>
    <col min="7447" max="7448" width="13.6640625" style="34" customWidth="1"/>
    <col min="7449" max="7449" width="13.1640625" style="34" customWidth="1"/>
    <col min="7450" max="7450" width="12.33203125" style="34" customWidth="1"/>
    <col min="7451" max="7451" width="14.33203125" style="34" customWidth="1"/>
    <col min="7452" max="7452" width="15.6640625" style="34" customWidth="1"/>
    <col min="7453" max="7453" width="11.6640625" style="34" bestFit="1" customWidth="1"/>
    <col min="7454" max="7454" width="10.33203125" style="34" bestFit="1" customWidth="1"/>
    <col min="7455" max="7680" width="9.1640625" style="34"/>
    <col min="7681" max="7681" width="4" style="34" customWidth="1"/>
    <col min="7682" max="7682" width="47.6640625" style="34" customWidth="1"/>
    <col min="7683" max="7683" width="10.6640625" style="34" customWidth="1"/>
    <col min="7684" max="7684" width="34.33203125" style="34" customWidth="1"/>
    <col min="7685" max="7685" width="8.83203125" style="34" customWidth="1"/>
    <col min="7686" max="7686" width="36.83203125" style="34" customWidth="1"/>
    <col min="7687" max="7687" width="14.6640625" style="34" customWidth="1"/>
    <col min="7688" max="7689" width="5.1640625" style="34" customWidth="1"/>
    <col min="7690" max="7690" width="4.6640625" style="34" customWidth="1"/>
    <col min="7691" max="7691" width="6.83203125" style="34" customWidth="1"/>
    <col min="7692" max="7692" width="6.1640625" style="34" customWidth="1"/>
    <col min="7693" max="7693" width="7.33203125" style="34" customWidth="1"/>
    <col min="7694" max="7695" width="6.6640625" style="34" customWidth="1"/>
    <col min="7696" max="7700" width="7.33203125" style="34" customWidth="1"/>
    <col min="7701" max="7701" width="4.83203125" style="34" customWidth="1"/>
    <col min="7702" max="7702" width="15" style="34" customWidth="1"/>
    <col min="7703" max="7704" width="13.6640625" style="34" customWidth="1"/>
    <col min="7705" max="7705" width="13.1640625" style="34" customWidth="1"/>
    <col min="7706" max="7706" width="12.33203125" style="34" customWidth="1"/>
    <col min="7707" max="7707" width="14.33203125" style="34" customWidth="1"/>
    <col min="7708" max="7708" width="15.6640625" style="34" customWidth="1"/>
    <col min="7709" max="7709" width="11.6640625" style="34" bestFit="1" customWidth="1"/>
    <col min="7710" max="7710" width="10.33203125" style="34" bestFit="1" customWidth="1"/>
    <col min="7711" max="7936" width="9.1640625" style="34"/>
    <col min="7937" max="7937" width="4" style="34" customWidth="1"/>
    <col min="7938" max="7938" width="47.6640625" style="34" customWidth="1"/>
    <col min="7939" max="7939" width="10.6640625" style="34" customWidth="1"/>
    <col min="7940" max="7940" width="34.33203125" style="34" customWidth="1"/>
    <col min="7941" max="7941" width="8.83203125" style="34" customWidth="1"/>
    <col min="7942" max="7942" width="36.83203125" style="34" customWidth="1"/>
    <col min="7943" max="7943" width="14.6640625" style="34" customWidth="1"/>
    <col min="7944" max="7945" width="5.1640625" style="34" customWidth="1"/>
    <col min="7946" max="7946" width="4.6640625" style="34" customWidth="1"/>
    <col min="7947" max="7947" width="6.83203125" style="34" customWidth="1"/>
    <col min="7948" max="7948" width="6.1640625" style="34" customWidth="1"/>
    <col min="7949" max="7949" width="7.33203125" style="34" customWidth="1"/>
    <col min="7950" max="7951" width="6.6640625" style="34" customWidth="1"/>
    <col min="7952" max="7956" width="7.33203125" style="34" customWidth="1"/>
    <col min="7957" max="7957" width="4.83203125" style="34" customWidth="1"/>
    <col min="7958" max="7958" width="15" style="34" customWidth="1"/>
    <col min="7959" max="7960" width="13.6640625" style="34" customWidth="1"/>
    <col min="7961" max="7961" width="13.1640625" style="34" customWidth="1"/>
    <col min="7962" max="7962" width="12.33203125" style="34" customWidth="1"/>
    <col min="7963" max="7963" width="14.33203125" style="34" customWidth="1"/>
    <col min="7964" max="7964" width="15.6640625" style="34" customWidth="1"/>
    <col min="7965" max="7965" width="11.6640625" style="34" bestFit="1" customWidth="1"/>
    <col min="7966" max="7966" width="10.33203125" style="34" bestFit="1" customWidth="1"/>
    <col min="7967" max="8192" width="9.1640625" style="34"/>
    <col min="8193" max="8193" width="4" style="34" customWidth="1"/>
    <col min="8194" max="8194" width="47.6640625" style="34" customWidth="1"/>
    <col min="8195" max="8195" width="10.6640625" style="34" customWidth="1"/>
    <col min="8196" max="8196" width="34.33203125" style="34" customWidth="1"/>
    <col min="8197" max="8197" width="8.83203125" style="34" customWidth="1"/>
    <col min="8198" max="8198" width="36.83203125" style="34" customWidth="1"/>
    <col min="8199" max="8199" width="14.6640625" style="34" customWidth="1"/>
    <col min="8200" max="8201" width="5.1640625" style="34" customWidth="1"/>
    <col min="8202" max="8202" width="4.6640625" style="34" customWidth="1"/>
    <col min="8203" max="8203" width="6.83203125" style="34" customWidth="1"/>
    <col min="8204" max="8204" width="6.1640625" style="34" customWidth="1"/>
    <col min="8205" max="8205" width="7.33203125" style="34" customWidth="1"/>
    <col min="8206" max="8207" width="6.6640625" style="34" customWidth="1"/>
    <col min="8208" max="8212" width="7.33203125" style="34" customWidth="1"/>
    <col min="8213" max="8213" width="4.83203125" style="34" customWidth="1"/>
    <col min="8214" max="8214" width="15" style="34" customWidth="1"/>
    <col min="8215" max="8216" width="13.6640625" style="34" customWidth="1"/>
    <col min="8217" max="8217" width="13.1640625" style="34" customWidth="1"/>
    <col min="8218" max="8218" width="12.33203125" style="34" customWidth="1"/>
    <col min="8219" max="8219" width="14.33203125" style="34" customWidth="1"/>
    <col min="8220" max="8220" width="15.6640625" style="34" customWidth="1"/>
    <col min="8221" max="8221" width="11.6640625" style="34" bestFit="1" customWidth="1"/>
    <col min="8222" max="8222" width="10.33203125" style="34" bestFit="1" customWidth="1"/>
    <col min="8223" max="8448" width="9.1640625" style="34"/>
    <col min="8449" max="8449" width="4" style="34" customWidth="1"/>
    <col min="8450" max="8450" width="47.6640625" style="34" customWidth="1"/>
    <col min="8451" max="8451" width="10.6640625" style="34" customWidth="1"/>
    <col min="8452" max="8452" width="34.33203125" style="34" customWidth="1"/>
    <col min="8453" max="8453" width="8.83203125" style="34" customWidth="1"/>
    <col min="8454" max="8454" width="36.83203125" style="34" customWidth="1"/>
    <col min="8455" max="8455" width="14.6640625" style="34" customWidth="1"/>
    <col min="8456" max="8457" width="5.1640625" style="34" customWidth="1"/>
    <col min="8458" max="8458" width="4.6640625" style="34" customWidth="1"/>
    <col min="8459" max="8459" width="6.83203125" style="34" customWidth="1"/>
    <col min="8460" max="8460" width="6.1640625" style="34" customWidth="1"/>
    <col min="8461" max="8461" width="7.33203125" style="34" customWidth="1"/>
    <col min="8462" max="8463" width="6.6640625" style="34" customWidth="1"/>
    <col min="8464" max="8468" width="7.33203125" style="34" customWidth="1"/>
    <col min="8469" max="8469" width="4.83203125" style="34" customWidth="1"/>
    <col min="8470" max="8470" width="15" style="34" customWidth="1"/>
    <col min="8471" max="8472" width="13.6640625" style="34" customWidth="1"/>
    <col min="8473" max="8473" width="13.1640625" style="34" customWidth="1"/>
    <col min="8474" max="8474" width="12.33203125" style="34" customWidth="1"/>
    <col min="8475" max="8475" width="14.33203125" style="34" customWidth="1"/>
    <col min="8476" max="8476" width="15.6640625" style="34" customWidth="1"/>
    <col min="8477" max="8477" width="11.6640625" style="34" bestFit="1" customWidth="1"/>
    <col min="8478" max="8478" width="10.33203125" style="34" bestFit="1" customWidth="1"/>
    <col min="8479" max="8704" width="9.1640625" style="34"/>
    <col min="8705" max="8705" width="4" style="34" customWidth="1"/>
    <col min="8706" max="8706" width="47.6640625" style="34" customWidth="1"/>
    <col min="8707" max="8707" width="10.6640625" style="34" customWidth="1"/>
    <col min="8708" max="8708" width="34.33203125" style="34" customWidth="1"/>
    <col min="8709" max="8709" width="8.83203125" style="34" customWidth="1"/>
    <col min="8710" max="8710" width="36.83203125" style="34" customWidth="1"/>
    <col min="8711" max="8711" width="14.6640625" style="34" customWidth="1"/>
    <col min="8712" max="8713" width="5.1640625" style="34" customWidth="1"/>
    <col min="8714" max="8714" width="4.6640625" style="34" customWidth="1"/>
    <col min="8715" max="8715" width="6.83203125" style="34" customWidth="1"/>
    <col min="8716" max="8716" width="6.1640625" style="34" customWidth="1"/>
    <col min="8717" max="8717" width="7.33203125" style="34" customWidth="1"/>
    <col min="8718" max="8719" width="6.6640625" style="34" customWidth="1"/>
    <col min="8720" max="8724" width="7.33203125" style="34" customWidth="1"/>
    <col min="8725" max="8725" width="4.83203125" style="34" customWidth="1"/>
    <col min="8726" max="8726" width="15" style="34" customWidth="1"/>
    <col min="8727" max="8728" width="13.6640625" style="34" customWidth="1"/>
    <col min="8729" max="8729" width="13.1640625" style="34" customWidth="1"/>
    <col min="8730" max="8730" width="12.33203125" style="34" customWidth="1"/>
    <col min="8731" max="8731" width="14.33203125" style="34" customWidth="1"/>
    <col min="8732" max="8732" width="15.6640625" style="34" customWidth="1"/>
    <col min="8733" max="8733" width="11.6640625" style="34" bestFit="1" customWidth="1"/>
    <col min="8734" max="8734" width="10.33203125" style="34" bestFit="1" customWidth="1"/>
    <col min="8735" max="8960" width="9.1640625" style="34"/>
    <col min="8961" max="8961" width="4" style="34" customWidth="1"/>
    <col min="8962" max="8962" width="47.6640625" style="34" customWidth="1"/>
    <col min="8963" max="8963" width="10.6640625" style="34" customWidth="1"/>
    <col min="8964" max="8964" width="34.33203125" style="34" customWidth="1"/>
    <col min="8965" max="8965" width="8.83203125" style="34" customWidth="1"/>
    <col min="8966" max="8966" width="36.83203125" style="34" customWidth="1"/>
    <col min="8967" max="8967" width="14.6640625" style="34" customWidth="1"/>
    <col min="8968" max="8969" width="5.1640625" style="34" customWidth="1"/>
    <col min="8970" max="8970" width="4.6640625" style="34" customWidth="1"/>
    <col min="8971" max="8971" width="6.83203125" style="34" customWidth="1"/>
    <col min="8972" max="8972" width="6.1640625" style="34" customWidth="1"/>
    <col min="8973" max="8973" width="7.33203125" style="34" customWidth="1"/>
    <col min="8974" max="8975" width="6.6640625" style="34" customWidth="1"/>
    <col min="8976" max="8980" width="7.33203125" style="34" customWidth="1"/>
    <col min="8981" max="8981" width="4.83203125" style="34" customWidth="1"/>
    <col min="8982" max="8982" width="15" style="34" customWidth="1"/>
    <col min="8983" max="8984" width="13.6640625" style="34" customWidth="1"/>
    <col min="8985" max="8985" width="13.1640625" style="34" customWidth="1"/>
    <col min="8986" max="8986" width="12.33203125" style="34" customWidth="1"/>
    <col min="8987" max="8987" width="14.33203125" style="34" customWidth="1"/>
    <col min="8988" max="8988" width="15.6640625" style="34" customWidth="1"/>
    <col min="8989" max="8989" width="11.6640625" style="34" bestFit="1" customWidth="1"/>
    <col min="8990" max="8990" width="10.33203125" style="34" bestFit="1" customWidth="1"/>
    <col min="8991" max="9216" width="9.1640625" style="34"/>
    <col min="9217" max="9217" width="4" style="34" customWidth="1"/>
    <col min="9218" max="9218" width="47.6640625" style="34" customWidth="1"/>
    <col min="9219" max="9219" width="10.6640625" style="34" customWidth="1"/>
    <col min="9220" max="9220" width="34.33203125" style="34" customWidth="1"/>
    <col min="9221" max="9221" width="8.83203125" style="34" customWidth="1"/>
    <col min="9222" max="9222" width="36.83203125" style="34" customWidth="1"/>
    <col min="9223" max="9223" width="14.6640625" style="34" customWidth="1"/>
    <col min="9224" max="9225" width="5.1640625" style="34" customWidth="1"/>
    <col min="9226" max="9226" width="4.6640625" style="34" customWidth="1"/>
    <col min="9227" max="9227" width="6.83203125" style="34" customWidth="1"/>
    <col min="9228" max="9228" width="6.1640625" style="34" customWidth="1"/>
    <col min="9229" max="9229" width="7.33203125" style="34" customWidth="1"/>
    <col min="9230" max="9231" width="6.6640625" style="34" customWidth="1"/>
    <col min="9232" max="9236" width="7.33203125" style="34" customWidth="1"/>
    <col min="9237" max="9237" width="4.83203125" style="34" customWidth="1"/>
    <col min="9238" max="9238" width="15" style="34" customWidth="1"/>
    <col min="9239" max="9240" width="13.6640625" style="34" customWidth="1"/>
    <col min="9241" max="9241" width="13.1640625" style="34" customWidth="1"/>
    <col min="9242" max="9242" width="12.33203125" style="34" customWidth="1"/>
    <col min="9243" max="9243" width="14.33203125" style="34" customWidth="1"/>
    <col min="9244" max="9244" width="15.6640625" style="34" customWidth="1"/>
    <col min="9245" max="9245" width="11.6640625" style="34" bestFit="1" customWidth="1"/>
    <col min="9246" max="9246" width="10.33203125" style="34" bestFit="1" customWidth="1"/>
    <col min="9247" max="9472" width="9.1640625" style="34"/>
    <col min="9473" max="9473" width="4" style="34" customWidth="1"/>
    <col min="9474" max="9474" width="47.6640625" style="34" customWidth="1"/>
    <col min="9475" max="9475" width="10.6640625" style="34" customWidth="1"/>
    <col min="9476" max="9476" width="34.33203125" style="34" customWidth="1"/>
    <col min="9477" max="9477" width="8.83203125" style="34" customWidth="1"/>
    <col min="9478" max="9478" width="36.83203125" style="34" customWidth="1"/>
    <col min="9479" max="9479" width="14.6640625" style="34" customWidth="1"/>
    <col min="9480" max="9481" width="5.1640625" style="34" customWidth="1"/>
    <col min="9482" max="9482" width="4.6640625" style="34" customWidth="1"/>
    <col min="9483" max="9483" width="6.83203125" style="34" customWidth="1"/>
    <col min="9484" max="9484" width="6.1640625" style="34" customWidth="1"/>
    <col min="9485" max="9485" width="7.33203125" style="34" customWidth="1"/>
    <col min="9486" max="9487" width="6.6640625" style="34" customWidth="1"/>
    <col min="9488" max="9492" width="7.33203125" style="34" customWidth="1"/>
    <col min="9493" max="9493" width="4.83203125" style="34" customWidth="1"/>
    <col min="9494" max="9494" width="15" style="34" customWidth="1"/>
    <col min="9495" max="9496" width="13.6640625" style="34" customWidth="1"/>
    <col min="9497" max="9497" width="13.1640625" style="34" customWidth="1"/>
    <col min="9498" max="9498" width="12.33203125" style="34" customWidth="1"/>
    <col min="9499" max="9499" width="14.33203125" style="34" customWidth="1"/>
    <col min="9500" max="9500" width="15.6640625" style="34" customWidth="1"/>
    <col min="9501" max="9501" width="11.6640625" style="34" bestFit="1" customWidth="1"/>
    <col min="9502" max="9502" width="10.33203125" style="34" bestFit="1" customWidth="1"/>
    <col min="9503" max="9728" width="9.1640625" style="34"/>
    <col min="9729" max="9729" width="4" style="34" customWidth="1"/>
    <col min="9730" max="9730" width="47.6640625" style="34" customWidth="1"/>
    <col min="9731" max="9731" width="10.6640625" style="34" customWidth="1"/>
    <col min="9732" max="9732" width="34.33203125" style="34" customWidth="1"/>
    <col min="9733" max="9733" width="8.83203125" style="34" customWidth="1"/>
    <col min="9734" max="9734" width="36.83203125" style="34" customWidth="1"/>
    <col min="9735" max="9735" width="14.6640625" style="34" customWidth="1"/>
    <col min="9736" max="9737" width="5.1640625" style="34" customWidth="1"/>
    <col min="9738" max="9738" width="4.6640625" style="34" customWidth="1"/>
    <col min="9739" max="9739" width="6.83203125" style="34" customWidth="1"/>
    <col min="9740" max="9740" width="6.1640625" style="34" customWidth="1"/>
    <col min="9741" max="9741" width="7.33203125" style="34" customWidth="1"/>
    <col min="9742" max="9743" width="6.6640625" style="34" customWidth="1"/>
    <col min="9744" max="9748" width="7.33203125" style="34" customWidth="1"/>
    <col min="9749" max="9749" width="4.83203125" style="34" customWidth="1"/>
    <col min="9750" max="9750" width="15" style="34" customWidth="1"/>
    <col min="9751" max="9752" width="13.6640625" style="34" customWidth="1"/>
    <col min="9753" max="9753" width="13.1640625" style="34" customWidth="1"/>
    <col min="9754" max="9754" width="12.33203125" style="34" customWidth="1"/>
    <col min="9755" max="9755" width="14.33203125" style="34" customWidth="1"/>
    <col min="9756" max="9756" width="15.6640625" style="34" customWidth="1"/>
    <col min="9757" max="9757" width="11.6640625" style="34" bestFit="1" customWidth="1"/>
    <col min="9758" max="9758" width="10.33203125" style="34" bestFit="1" customWidth="1"/>
    <col min="9759" max="9984" width="9.1640625" style="34"/>
    <col min="9985" max="9985" width="4" style="34" customWidth="1"/>
    <col min="9986" max="9986" width="47.6640625" style="34" customWidth="1"/>
    <col min="9987" max="9987" width="10.6640625" style="34" customWidth="1"/>
    <col min="9988" max="9988" width="34.33203125" style="34" customWidth="1"/>
    <col min="9989" max="9989" width="8.83203125" style="34" customWidth="1"/>
    <col min="9990" max="9990" width="36.83203125" style="34" customWidth="1"/>
    <col min="9991" max="9991" width="14.6640625" style="34" customWidth="1"/>
    <col min="9992" max="9993" width="5.1640625" style="34" customWidth="1"/>
    <col min="9994" max="9994" width="4.6640625" style="34" customWidth="1"/>
    <col min="9995" max="9995" width="6.83203125" style="34" customWidth="1"/>
    <col min="9996" max="9996" width="6.1640625" style="34" customWidth="1"/>
    <col min="9997" max="9997" width="7.33203125" style="34" customWidth="1"/>
    <col min="9998" max="9999" width="6.6640625" style="34" customWidth="1"/>
    <col min="10000" max="10004" width="7.33203125" style="34" customWidth="1"/>
    <col min="10005" max="10005" width="4.83203125" style="34" customWidth="1"/>
    <col min="10006" max="10006" width="15" style="34" customWidth="1"/>
    <col min="10007" max="10008" width="13.6640625" style="34" customWidth="1"/>
    <col min="10009" max="10009" width="13.1640625" style="34" customWidth="1"/>
    <col min="10010" max="10010" width="12.33203125" style="34" customWidth="1"/>
    <col min="10011" max="10011" width="14.33203125" style="34" customWidth="1"/>
    <col min="10012" max="10012" width="15.6640625" style="34" customWidth="1"/>
    <col min="10013" max="10013" width="11.6640625" style="34" bestFit="1" customWidth="1"/>
    <col min="10014" max="10014" width="10.33203125" style="34" bestFit="1" customWidth="1"/>
    <col min="10015" max="10240" width="9.1640625" style="34"/>
    <col min="10241" max="10241" width="4" style="34" customWidth="1"/>
    <col min="10242" max="10242" width="47.6640625" style="34" customWidth="1"/>
    <col min="10243" max="10243" width="10.6640625" style="34" customWidth="1"/>
    <col min="10244" max="10244" width="34.33203125" style="34" customWidth="1"/>
    <col min="10245" max="10245" width="8.83203125" style="34" customWidth="1"/>
    <col min="10246" max="10246" width="36.83203125" style="34" customWidth="1"/>
    <col min="10247" max="10247" width="14.6640625" style="34" customWidth="1"/>
    <col min="10248" max="10249" width="5.1640625" style="34" customWidth="1"/>
    <col min="10250" max="10250" width="4.6640625" style="34" customWidth="1"/>
    <col min="10251" max="10251" width="6.83203125" style="34" customWidth="1"/>
    <col min="10252" max="10252" width="6.1640625" style="34" customWidth="1"/>
    <col min="10253" max="10253" width="7.33203125" style="34" customWidth="1"/>
    <col min="10254" max="10255" width="6.6640625" style="34" customWidth="1"/>
    <col min="10256" max="10260" width="7.33203125" style="34" customWidth="1"/>
    <col min="10261" max="10261" width="4.83203125" style="34" customWidth="1"/>
    <col min="10262" max="10262" width="15" style="34" customWidth="1"/>
    <col min="10263" max="10264" width="13.6640625" style="34" customWidth="1"/>
    <col min="10265" max="10265" width="13.1640625" style="34" customWidth="1"/>
    <col min="10266" max="10266" width="12.33203125" style="34" customWidth="1"/>
    <col min="10267" max="10267" width="14.33203125" style="34" customWidth="1"/>
    <col min="10268" max="10268" width="15.6640625" style="34" customWidth="1"/>
    <col min="10269" max="10269" width="11.6640625" style="34" bestFit="1" customWidth="1"/>
    <col min="10270" max="10270" width="10.33203125" style="34" bestFit="1" customWidth="1"/>
    <col min="10271" max="10496" width="9.1640625" style="34"/>
    <col min="10497" max="10497" width="4" style="34" customWidth="1"/>
    <col min="10498" max="10498" width="47.6640625" style="34" customWidth="1"/>
    <col min="10499" max="10499" width="10.6640625" style="34" customWidth="1"/>
    <col min="10500" max="10500" width="34.33203125" style="34" customWidth="1"/>
    <col min="10501" max="10501" width="8.83203125" style="34" customWidth="1"/>
    <col min="10502" max="10502" width="36.83203125" style="34" customWidth="1"/>
    <col min="10503" max="10503" width="14.6640625" style="34" customWidth="1"/>
    <col min="10504" max="10505" width="5.1640625" style="34" customWidth="1"/>
    <col min="10506" max="10506" width="4.6640625" style="34" customWidth="1"/>
    <col min="10507" max="10507" width="6.83203125" style="34" customWidth="1"/>
    <col min="10508" max="10508" width="6.1640625" style="34" customWidth="1"/>
    <col min="10509" max="10509" width="7.33203125" style="34" customWidth="1"/>
    <col min="10510" max="10511" width="6.6640625" style="34" customWidth="1"/>
    <col min="10512" max="10516" width="7.33203125" style="34" customWidth="1"/>
    <col min="10517" max="10517" width="4.83203125" style="34" customWidth="1"/>
    <col min="10518" max="10518" width="15" style="34" customWidth="1"/>
    <col min="10519" max="10520" width="13.6640625" style="34" customWidth="1"/>
    <col min="10521" max="10521" width="13.1640625" style="34" customWidth="1"/>
    <col min="10522" max="10522" width="12.33203125" style="34" customWidth="1"/>
    <col min="10523" max="10523" width="14.33203125" style="34" customWidth="1"/>
    <col min="10524" max="10524" width="15.6640625" style="34" customWidth="1"/>
    <col min="10525" max="10525" width="11.6640625" style="34" bestFit="1" customWidth="1"/>
    <col min="10526" max="10526" width="10.33203125" style="34" bestFit="1" customWidth="1"/>
    <col min="10527" max="10752" width="9.1640625" style="34"/>
    <col min="10753" max="10753" width="4" style="34" customWidth="1"/>
    <col min="10754" max="10754" width="47.6640625" style="34" customWidth="1"/>
    <col min="10755" max="10755" width="10.6640625" style="34" customWidth="1"/>
    <col min="10756" max="10756" width="34.33203125" style="34" customWidth="1"/>
    <col min="10757" max="10757" width="8.83203125" style="34" customWidth="1"/>
    <col min="10758" max="10758" width="36.83203125" style="34" customWidth="1"/>
    <col min="10759" max="10759" width="14.6640625" style="34" customWidth="1"/>
    <col min="10760" max="10761" width="5.1640625" style="34" customWidth="1"/>
    <col min="10762" max="10762" width="4.6640625" style="34" customWidth="1"/>
    <col min="10763" max="10763" width="6.83203125" style="34" customWidth="1"/>
    <col min="10764" max="10764" width="6.1640625" style="34" customWidth="1"/>
    <col min="10765" max="10765" width="7.33203125" style="34" customWidth="1"/>
    <col min="10766" max="10767" width="6.6640625" style="34" customWidth="1"/>
    <col min="10768" max="10772" width="7.33203125" style="34" customWidth="1"/>
    <col min="10773" max="10773" width="4.83203125" style="34" customWidth="1"/>
    <col min="10774" max="10774" width="15" style="34" customWidth="1"/>
    <col min="10775" max="10776" width="13.6640625" style="34" customWidth="1"/>
    <col min="10777" max="10777" width="13.1640625" style="34" customWidth="1"/>
    <col min="10778" max="10778" width="12.33203125" style="34" customWidth="1"/>
    <col min="10779" max="10779" width="14.33203125" style="34" customWidth="1"/>
    <col min="10780" max="10780" width="15.6640625" style="34" customWidth="1"/>
    <col min="10781" max="10781" width="11.6640625" style="34" bestFit="1" customWidth="1"/>
    <col min="10782" max="10782" width="10.33203125" style="34" bestFit="1" customWidth="1"/>
    <col min="10783" max="11008" width="9.1640625" style="34"/>
    <col min="11009" max="11009" width="4" style="34" customWidth="1"/>
    <col min="11010" max="11010" width="47.6640625" style="34" customWidth="1"/>
    <col min="11011" max="11011" width="10.6640625" style="34" customWidth="1"/>
    <col min="11012" max="11012" width="34.33203125" style="34" customWidth="1"/>
    <col min="11013" max="11013" width="8.83203125" style="34" customWidth="1"/>
    <col min="11014" max="11014" width="36.83203125" style="34" customWidth="1"/>
    <col min="11015" max="11015" width="14.6640625" style="34" customWidth="1"/>
    <col min="11016" max="11017" width="5.1640625" style="34" customWidth="1"/>
    <col min="11018" max="11018" width="4.6640625" style="34" customWidth="1"/>
    <col min="11019" max="11019" width="6.83203125" style="34" customWidth="1"/>
    <col min="11020" max="11020" width="6.1640625" style="34" customWidth="1"/>
    <col min="11021" max="11021" width="7.33203125" style="34" customWidth="1"/>
    <col min="11022" max="11023" width="6.6640625" style="34" customWidth="1"/>
    <col min="11024" max="11028" width="7.33203125" style="34" customWidth="1"/>
    <col min="11029" max="11029" width="4.83203125" style="34" customWidth="1"/>
    <col min="11030" max="11030" width="15" style="34" customWidth="1"/>
    <col min="11031" max="11032" width="13.6640625" style="34" customWidth="1"/>
    <col min="11033" max="11033" width="13.1640625" style="34" customWidth="1"/>
    <col min="11034" max="11034" width="12.33203125" style="34" customWidth="1"/>
    <col min="11035" max="11035" width="14.33203125" style="34" customWidth="1"/>
    <col min="11036" max="11036" width="15.6640625" style="34" customWidth="1"/>
    <col min="11037" max="11037" width="11.6640625" style="34" bestFit="1" customWidth="1"/>
    <col min="11038" max="11038" width="10.33203125" style="34" bestFit="1" customWidth="1"/>
    <col min="11039" max="11264" width="9.1640625" style="34"/>
    <col min="11265" max="11265" width="4" style="34" customWidth="1"/>
    <col min="11266" max="11266" width="47.6640625" style="34" customWidth="1"/>
    <col min="11267" max="11267" width="10.6640625" style="34" customWidth="1"/>
    <col min="11268" max="11268" width="34.33203125" style="34" customWidth="1"/>
    <col min="11269" max="11269" width="8.83203125" style="34" customWidth="1"/>
    <col min="11270" max="11270" width="36.83203125" style="34" customWidth="1"/>
    <col min="11271" max="11271" width="14.6640625" style="34" customWidth="1"/>
    <col min="11272" max="11273" width="5.1640625" style="34" customWidth="1"/>
    <col min="11274" max="11274" width="4.6640625" style="34" customWidth="1"/>
    <col min="11275" max="11275" width="6.83203125" style="34" customWidth="1"/>
    <col min="11276" max="11276" width="6.1640625" style="34" customWidth="1"/>
    <col min="11277" max="11277" width="7.33203125" style="34" customWidth="1"/>
    <col min="11278" max="11279" width="6.6640625" style="34" customWidth="1"/>
    <col min="11280" max="11284" width="7.33203125" style="34" customWidth="1"/>
    <col min="11285" max="11285" width="4.83203125" style="34" customWidth="1"/>
    <col min="11286" max="11286" width="15" style="34" customWidth="1"/>
    <col min="11287" max="11288" width="13.6640625" style="34" customWidth="1"/>
    <col min="11289" max="11289" width="13.1640625" style="34" customWidth="1"/>
    <col min="11290" max="11290" width="12.33203125" style="34" customWidth="1"/>
    <col min="11291" max="11291" width="14.33203125" style="34" customWidth="1"/>
    <col min="11292" max="11292" width="15.6640625" style="34" customWidth="1"/>
    <col min="11293" max="11293" width="11.6640625" style="34" bestFit="1" customWidth="1"/>
    <col min="11294" max="11294" width="10.33203125" style="34" bestFit="1" customWidth="1"/>
    <col min="11295" max="11520" width="9.1640625" style="34"/>
    <col min="11521" max="11521" width="4" style="34" customWidth="1"/>
    <col min="11522" max="11522" width="47.6640625" style="34" customWidth="1"/>
    <col min="11523" max="11523" width="10.6640625" style="34" customWidth="1"/>
    <col min="11524" max="11524" width="34.33203125" style="34" customWidth="1"/>
    <col min="11525" max="11525" width="8.83203125" style="34" customWidth="1"/>
    <col min="11526" max="11526" width="36.83203125" style="34" customWidth="1"/>
    <col min="11527" max="11527" width="14.6640625" style="34" customWidth="1"/>
    <col min="11528" max="11529" width="5.1640625" style="34" customWidth="1"/>
    <col min="11530" max="11530" width="4.6640625" style="34" customWidth="1"/>
    <col min="11531" max="11531" width="6.83203125" style="34" customWidth="1"/>
    <col min="11532" max="11532" width="6.1640625" style="34" customWidth="1"/>
    <col min="11533" max="11533" width="7.33203125" style="34" customWidth="1"/>
    <col min="11534" max="11535" width="6.6640625" style="34" customWidth="1"/>
    <col min="11536" max="11540" width="7.33203125" style="34" customWidth="1"/>
    <col min="11541" max="11541" width="4.83203125" style="34" customWidth="1"/>
    <col min="11542" max="11542" width="15" style="34" customWidth="1"/>
    <col min="11543" max="11544" width="13.6640625" style="34" customWidth="1"/>
    <col min="11545" max="11545" width="13.1640625" style="34" customWidth="1"/>
    <col min="11546" max="11546" width="12.33203125" style="34" customWidth="1"/>
    <col min="11547" max="11547" width="14.33203125" style="34" customWidth="1"/>
    <col min="11548" max="11548" width="15.6640625" style="34" customWidth="1"/>
    <col min="11549" max="11549" width="11.6640625" style="34" bestFit="1" customWidth="1"/>
    <col min="11550" max="11550" width="10.33203125" style="34" bestFit="1" customWidth="1"/>
    <col min="11551" max="11776" width="9.1640625" style="34"/>
    <col min="11777" max="11777" width="4" style="34" customWidth="1"/>
    <col min="11778" max="11778" width="47.6640625" style="34" customWidth="1"/>
    <col min="11779" max="11779" width="10.6640625" style="34" customWidth="1"/>
    <col min="11780" max="11780" width="34.33203125" style="34" customWidth="1"/>
    <col min="11781" max="11781" width="8.83203125" style="34" customWidth="1"/>
    <col min="11782" max="11782" width="36.83203125" style="34" customWidth="1"/>
    <col min="11783" max="11783" width="14.6640625" style="34" customWidth="1"/>
    <col min="11784" max="11785" width="5.1640625" style="34" customWidth="1"/>
    <col min="11786" max="11786" width="4.6640625" style="34" customWidth="1"/>
    <col min="11787" max="11787" width="6.83203125" style="34" customWidth="1"/>
    <col min="11788" max="11788" width="6.1640625" style="34" customWidth="1"/>
    <col min="11789" max="11789" width="7.33203125" style="34" customWidth="1"/>
    <col min="11790" max="11791" width="6.6640625" style="34" customWidth="1"/>
    <col min="11792" max="11796" width="7.33203125" style="34" customWidth="1"/>
    <col min="11797" max="11797" width="4.83203125" style="34" customWidth="1"/>
    <col min="11798" max="11798" width="15" style="34" customWidth="1"/>
    <col min="11799" max="11800" width="13.6640625" style="34" customWidth="1"/>
    <col min="11801" max="11801" width="13.1640625" style="34" customWidth="1"/>
    <col min="11802" max="11802" width="12.33203125" style="34" customWidth="1"/>
    <col min="11803" max="11803" width="14.33203125" style="34" customWidth="1"/>
    <col min="11804" max="11804" width="15.6640625" style="34" customWidth="1"/>
    <col min="11805" max="11805" width="11.6640625" style="34" bestFit="1" customWidth="1"/>
    <col min="11806" max="11806" width="10.33203125" style="34" bestFit="1" customWidth="1"/>
    <col min="11807" max="12032" width="9.1640625" style="34"/>
    <col min="12033" max="12033" width="4" style="34" customWidth="1"/>
    <col min="12034" max="12034" width="47.6640625" style="34" customWidth="1"/>
    <col min="12035" max="12035" width="10.6640625" style="34" customWidth="1"/>
    <col min="12036" max="12036" width="34.33203125" style="34" customWidth="1"/>
    <col min="12037" max="12037" width="8.83203125" style="34" customWidth="1"/>
    <col min="12038" max="12038" width="36.83203125" style="34" customWidth="1"/>
    <col min="12039" max="12039" width="14.6640625" style="34" customWidth="1"/>
    <col min="12040" max="12041" width="5.1640625" style="34" customWidth="1"/>
    <col min="12042" max="12042" width="4.6640625" style="34" customWidth="1"/>
    <col min="12043" max="12043" width="6.83203125" style="34" customWidth="1"/>
    <col min="12044" max="12044" width="6.1640625" style="34" customWidth="1"/>
    <col min="12045" max="12045" width="7.33203125" style="34" customWidth="1"/>
    <col min="12046" max="12047" width="6.6640625" style="34" customWidth="1"/>
    <col min="12048" max="12052" width="7.33203125" style="34" customWidth="1"/>
    <col min="12053" max="12053" width="4.83203125" style="34" customWidth="1"/>
    <col min="12054" max="12054" width="15" style="34" customWidth="1"/>
    <col min="12055" max="12056" width="13.6640625" style="34" customWidth="1"/>
    <col min="12057" max="12057" width="13.1640625" style="34" customWidth="1"/>
    <col min="12058" max="12058" width="12.33203125" style="34" customWidth="1"/>
    <col min="12059" max="12059" width="14.33203125" style="34" customWidth="1"/>
    <col min="12060" max="12060" width="15.6640625" style="34" customWidth="1"/>
    <col min="12061" max="12061" width="11.6640625" style="34" bestFit="1" customWidth="1"/>
    <col min="12062" max="12062" width="10.33203125" style="34" bestFit="1" customWidth="1"/>
    <col min="12063" max="12288" width="9.1640625" style="34"/>
    <col min="12289" max="12289" width="4" style="34" customWidth="1"/>
    <col min="12290" max="12290" width="47.6640625" style="34" customWidth="1"/>
    <col min="12291" max="12291" width="10.6640625" style="34" customWidth="1"/>
    <col min="12292" max="12292" width="34.33203125" style="34" customWidth="1"/>
    <col min="12293" max="12293" width="8.83203125" style="34" customWidth="1"/>
    <col min="12294" max="12294" width="36.83203125" style="34" customWidth="1"/>
    <col min="12295" max="12295" width="14.6640625" style="34" customWidth="1"/>
    <col min="12296" max="12297" width="5.1640625" style="34" customWidth="1"/>
    <col min="12298" max="12298" width="4.6640625" style="34" customWidth="1"/>
    <col min="12299" max="12299" width="6.83203125" style="34" customWidth="1"/>
    <col min="12300" max="12300" width="6.1640625" style="34" customWidth="1"/>
    <col min="12301" max="12301" width="7.33203125" style="34" customWidth="1"/>
    <col min="12302" max="12303" width="6.6640625" style="34" customWidth="1"/>
    <col min="12304" max="12308" width="7.33203125" style="34" customWidth="1"/>
    <col min="12309" max="12309" width="4.83203125" style="34" customWidth="1"/>
    <col min="12310" max="12310" width="15" style="34" customWidth="1"/>
    <col min="12311" max="12312" width="13.6640625" style="34" customWidth="1"/>
    <col min="12313" max="12313" width="13.1640625" style="34" customWidth="1"/>
    <col min="12314" max="12314" width="12.33203125" style="34" customWidth="1"/>
    <col min="12315" max="12315" width="14.33203125" style="34" customWidth="1"/>
    <col min="12316" max="12316" width="15.6640625" style="34" customWidth="1"/>
    <col min="12317" max="12317" width="11.6640625" style="34" bestFit="1" customWidth="1"/>
    <col min="12318" max="12318" width="10.33203125" style="34" bestFit="1" customWidth="1"/>
    <col min="12319" max="12544" width="9.1640625" style="34"/>
    <col min="12545" max="12545" width="4" style="34" customWidth="1"/>
    <col min="12546" max="12546" width="47.6640625" style="34" customWidth="1"/>
    <col min="12547" max="12547" width="10.6640625" style="34" customWidth="1"/>
    <col min="12548" max="12548" width="34.33203125" style="34" customWidth="1"/>
    <col min="12549" max="12549" width="8.83203125" style="34" customWidth="1"/>
    <col min="12550" max="12550" width="36.83203125" style="34" customWidth="1"/>
    <col min="12551" max="12551" width="14.6640625" style="34" customWidth="1"/>
    <col min="12552" max="12553" width="5.1640625" style="34" customWidth="1"/>
    <col min="12554" max="12554" width="4.6640625" style="34" customWidth="1"/>
    <col min="12555" max="12555" width="6.83203125" style="34" customWidth="1"/>
    <col min="12556" max="12556" width="6.1640625" style="34" customWidth="1"/>
    <col min="12557" max="12557" width="7.33203125" style="34" customWidth="1"/>
    <col min="12558" max="12559" width="6.6640625" style="34" customWidth="1"/>
    <col min="12560" max="12564" width="7.33203125" style="34" customWidth="1"/>
    <col min="12565" max="12565" width="4.83203125" style="34" customWidth="1"/>
    <col min="12566" max="12566" width="15" style="34" customWidth="1"/>
    <col min="12567" max="12568" width="13.6640625" style="34" customWidth="1"/>
    <col min="12569" max="12569" width="13.1640625" style="34" customWidth="1"/>
    <col min="12570" max="12570" width="12.33203125" style="34" customWidth="1"/>
    <col min="12571" max="12571" width="14.33203125" style="34" customWidth="1"/>
    <col min="12572" max="12572" width="15.6640625" style="34" customWidth="1"/>
    <col min="12573" max="12573" width="11.6640625" style="34" bestFit="1" customWidth="1"/>
    <col min="12574" max="12574" width="10.33203125" style="34" bestFit="1" customWidth="1"/>
    <col min="12575" max="12800" width="9.1640625" style="34"/>
    <col min="12801" max="12801" width="4" style="34" customWidth="1"/>
    <col min="12802" max="12802" width="47.6640625" style="34" customWidth="1"/>
    <col min="12803" max="12803" width="10.6640625" style="34" customWidth="1"/>
    <col min="12804" max="12804" width="34.33203125" style="34" customWidth="1"/>
    <col min="12805" max="12805" width="8.83203125" style="34" customWidth="1"/>
    <col min="12806" max="12806" width="36.83203125" style="34" customWidth="1"/>
    <col min="12807" max="12807" width="14.6640625" style="34" customWidth="1"/>
    <col min="12808" max="12809" width="5.1640625" style="34" customWidth="1"/>
    <col min="12810" max="12810" width="4.6640625" style="34" customWidth="1"/>
    <col min="12811" max="12811" width="6.83203125" style="34" customWidth="1"/>
    <col min="12812" max="12812" width="6.1640625" style="34" customWidth="1"/>
    <col min="12813" max="12813" width="7.33203125" style="34" customWidth="1"/>
    <col min="12814" max="12815" width="6.6640625" style="34" customWidth="1"/>
    <col min="12816" max="12820" width="7.33203125" style="34" customWidth="1"/>
    <col min="12821" max="12821" width="4.83203125" style="34" customWidth="1"/>
    <col min="12822" max="12822" width="15" style="34" customWidth="1"/>
    <col min="12823" max="12824" width="13.6640625" style="34" customWidth="1"/>
    <col min="12825" max="12825" width="13.1640625" style="34" customWidth="1"/>
    <col min="12826" max="12826" width="12.33203125" style="34" customWidth="1"/>
    <col min="12827" max="12827" width="14.33203125" style="34" customWidth="1"/>
    <col min="12828" max="12828" width="15.6640625" style="34" customWidth="1"/>
    <col min="12829" max="12829" width="11.6640625" style="34" bestFit="1" customWidth="1"/>
    <col min="12830" max="12830" width="10.33203125" style="34" bestFit="1" customWidth="1"/>
    <col min="12831" max="13056" width="9.1640625" style="34"/>
    <col min="13057" max="13057" width="4" style="34" customWidth="1"/>
    <col min="13058" max="13058" width="47.6640625" style="34" customWidth="1"/>
    <col min="13059" max="13059" width="10.6640625" style="34" customWidth="1"/>
    <col min="13060" max="13060" width="34.33203125" style="34" customWidth="1"/>
    <col min="13061" max="13061" width="8.83203125" style="34" customWidth="1"/>
    <col min="13062" max="13062" width="36.83203125" style="34" customWidth="1"/>
    <col min="13063" max="13063" width="14.6640625" style="34" customWidth="1"/>
    <col min="13064" max="13065" width="5.1640625" style="34" customWidth="1"/>
    <col min="13066" max="13066" width="4.6640625" style="34" customWidth="1"/>
    <col min="13067" max="13067" width="6.83203125" style="34" customWidth="1"/>
    <col min="13068" max="13068" width="6.1640625" style="34" customWidth="1"/>
    <col min="13069" max="13069" width="7.33203125" style="34" customWidth="1"/>
    <col min="13070" max="13071" width="6.6640625" style="34" customWidth="1"/>
    <col min="13072" max="13076" width="7.33203125" style="34" customWidth="1"/>
    <col min="13077" max="13077" width="4.83203125" style="34" customWidth="1"/>
    <col min="13078" max="13078" width="15" style="34" customWidth="1"/>
    <col min="13079" max="13080" width="13.6640625" style="34" customWidth="1"/>
    <col min="13081" max="13081" width="13.1640625" style="34" customWidth="1"/>
    <col min="13082" max="13082" width="12.33203125" style="34" customWidth="1"/>
    <col min="13083" max="13083" width="14.33203125" style="34" customWidth="1"/>
    <col min="13084" max="13084" width="15.6640625" style="34" customWidth="1"/>
    <col min="13085" max="13085" width="11.6640625" style="34" bestFit="1" customWidth="1"/>
    <col min="13086" max="13086" width="10.33203125" style="34" bestFit="1" customWidth="1"/>
    <col min="13087" max="13312" width="9.1640625" style="34"/>
    <col min="13313" max="13313" width="4" style="34" customWidth="1"/>
    <col min="13314" max="13314" width="47.6640625" style="34" customWidth="1"/>
    <col min="13315" max="13315" width="10.6640625" style="34" customWidth="1"/>
    <col min="13316" max="13316" width="34.33203125" style="34" customWidth="1"/>
    <col min="13317" max="13317" width="8.83203125" style="34" customWidth="1"/>
    <col min="13318" max="13318" width="36.83203125" style="34" customWidth="1"/>
    <col min="13319" max="13319" width="14.6640625" style="34" customWidth="1"/>
    <col min="13320" max="13321" width="5.1640625" style="34" customWidth="1"/>
    <col min="13322" max="13322" width="4.6640625" style="34" customWidth="1"/>
    <col min="13323" max="13323" width="6.83203125" style="34" customWidth="1"/>
    <col min="13324" max="13324" width="6.1640625" style="34" customWidth="1"/>
    <col min="13325" max="13325" width="7.33203125" style="34" customWidth="1"/>
    <col min="13326" max="13327" width="6.6640625" style="34" customWidth="1"/>
    <col min="13328" max="13332" width="7.33203125" style="34" customWidth="1"/>
    <col min="13333" max="13333" width="4.83203125" style="34" customWidth="1"/>
    <col min="13334" max="13334" width="15" style="34" customWidth="1"/>
    <col min="13335" max="13336" width="13.6640625" style="34" customWidth="1"/>
    <col min="13337" max="13337" width="13.1640625" style="34" customWidth="1"/>
    <col min="13338" max="13338" width="12.33203125" style="34" customWidth="1"/>
    <col min="13339" max="13339" width="14.33203125" style="34" customWidth="1"/>
    <col min="13340" max="13340" width="15.6640625" style="34" customWidth="1"/>
    <col min="13341" max="13341" width="11.6640625" style="34" bestFit="1" customWidth="1"/>
    <col min="13342" max="13342" width="10.33203125" style="34" bestFit="1" customWidth="1"/>
    <col min="13343" max="13568" width="9.1640625" style="34"/>
    <col min="13569" max="13569" width="4" style="34" customWidth="1"/>
    <col min="13570" max="13570" width="47.6640625" style="34" customWidth="1"/>
    <col min="13571" max="13571" width="10.6640625" style="34" customWidth="1"/>
    <col min="13572" max="13572" width="34.33203125" style="34" customWidth="1"/>
    <col min="13573" max="13573" width="8.83203125" style="34" customWidth="1"/>
    <col min="13574" max="13574" width="36.83203125" style="34" customWidth="1"/>
    <col min="13575" max="13575" width="14.6640625" style="34" customWidth="1"/>
    <col min="13576" max="13577" width="5.1640625" style="34" customWidth="1"/>
    <col min="13578" max="13578" width="4.6640625" style="34" customWidth="1"/>
    <col min="13579" max="13579" width="6.83203125" style="34" customWidth="1"/>
    <col min="13580" max="13580" width="6.1640625" style="34" customWidth="1"/>
    <col min="13581" max="13581" width="7.33203125" style="34" customWidth="1"/>
    <col min="13582" max="13583" width="6.6640625" style="34" customWidth="1"/>
    <col min="13584" max="13588" width="7.33203125" style="34" customWidth="1"/>
    <col min="13589" max="13589" width="4.83203125" style="34" customWidth="1"/>
    <col min="13590" max="13590" width="15" style="34" customWidth="1"/>
    <col min="13591" max="13592" width="13.6640625" style="34" customWidth="1"/>
    <col min="13593" max="13593" width="13.1640625" style="34" customWidth="1"/>
    <col min="13594" max="13594" width="12.33203125" style="34" customWidth="1"/>
    <col min="13595" max="13595" width="14.33203125" style="34" customWidth="1"/>
    <col min="13596" max="13596" width="15.6640625" style="34" customWidth="1"/>
    <col min="13597" max="13597" width="11.6640625" style="34" bestFit="1" customWidth="1"/>
    <col min="13598" max="13598" width="10.33203125" style="34" bestFit="1" customWidth="1"/>
    <col min="13599" max="13824" width="9.1640625" style="34"/>
    <col min="13825" max="13825" width="4" style="34" customWidth="1"/>
    <col min="13826" max="13826" width="47.6640625" style="34" customWidth="1"/>
    <col min="13827" max="13827" width="10.6640625" style="34" customWidth="1"/>
    <col min="13828" max="13828" width="34.33203125" style="34" customWidth="1"/>
    <col min="13829" max="13829" width="8.83203125" style="34" customWidth="1"/>
    <col min="13830" max="13830" width="36.83203125" style="34" customWidth="1"/>
    <col min="13831" max="13831" width="14.6640625" style="34" customWidth="1"/>
    <col min="13832" max="13833" width="5.1640625" style="34" customWidth="1"/>
    <col min="13834" max="13834" width="4.6640625" style="34" customWidth="1"/>
    <col min="13835" max="13835" width="6.83203125" style="34" customWidth="1"/>
    <col min="13836" max="13836" width="6.1640625" style="34" customWidth="1"/>
    <col min="13837" max="13837" width="7.33203125" style="34" customWidth="1"/>
    <col min="13838" max="13839" width="6.6640625" style="34" customWidth="1"/>
    <col min="13840" max="13844" width="7.33203125" style="34" customWidth="1"/>
    <col min="13845" max="13845" width="4.83203125" style="34" customWidth="1"/>
    <col min="13846" max="13846" width="15" style="34" customWidth="1"/>
    <col min="13847" max="13848" width="13.6640625" style="34" customWidth="1"/>
    <col min="13849" max="13849" width="13.1640625" style="34" customWidth="1"/>
    <col min="13850" max="13850" width="12.33203125" style="34" customWidth="1"/>
    <col min="13851" max="13851" width="14.33203125" style="34" customWidth="1"/>
    <col min="13852" max="13852" width="15.6640625" style="34" customWidth="1"/>
    <col min="13853" max="13853" width="11.6640625" style="34" bestFit="1" customWidth="1"/>
    <col min="13854" max="13854" width="10.33203125" style="34" bestFit="1" customWidth="1"/>
    <col min="13855" max="14080" width="9.1640625" style="34"/>
    <col min="14081" max="14081" width="4" style="34" customWidth="1"/>
    <col min="14082" max="14082" width="47.6640625" style="34" customWidth="1"/>
    <col min="14083" max="14083" width="10.6640625" style="34" customWidth="1"/>
    <col min="14084" max="14084" width="34.33203125" style="34" customWidth="1"/>
    <col min="14085" max="14085" width="8.83203125" style="34" customWidth="1"/>
    <col min="14086" max="14086" width="36.83203125" style="34" customWidth="1"/>
    <col min="14087" max="14087" width="14.6640625" style="34" customWidth="1"/>
    <col min="14088" max="14089" width="5.1640625" style="34" customWidth="1"/>
    <col min="14090" max="14090" width="4.6640625" style="34" customWidth="1"/>
    <col min="14091" max="14091" width="6.83203125" style="34" customWidth="1"/>
    <col min="14092" max="14092" width="6.1640625" style="34" customWidth="1"/>
    <col min="14093" max="14093" width="7.33203125" style="34" customWidth="1"/>
    <col min="14094" max="14095" width="6.6640625" style="34" customWidth="1"/>
    <col min="14096" max="14100" width="7.33203125" style="34" customWidth="1"/>
    <col min="14101" max="14101" width="4.83203125" style="34" customWidth="1"/>
    <col min="14102" max="14102" width="15" style="34" customWidth="1"/>
    <col min="14103" max="14104" width="13.6640625" style="34" customWidth="1"/>
    <col min="14105" max="14105" width="13.1640625" style="34" customWidth="1"/>
    <col min="14106" max="14106" width="12.33203125" style="34" customWidth="1"/>
    <col min="14107" max="14107" width="14.33203125" style="34" customWidth="1"/>
    <col min="14108" max="14108" width="15.6640625" style="34" customWidth="1"/>
    <col min="14109" max="14109" width="11.6640625" style="34" bestFit="1" customWidth="1"/>
    <col min="14110" max="14110" width="10.33203125" style="34" bestFit="1" customWidth="1"/>
    <col min="14111" max="14336" width="9.1640625" style="34"/>
    <col min="14337" max="14337" width="4" style="34" customWidth="1"/>
    <col min="14338" max="14338" width="47.6640625" style="34" customWidth="1"/>
    <col min="14339" max="14339" width="10.6640625" style="34" customWidth="1"/>
    <col min="14340" max="14340" width="34.33203125" style="34" customWidth="1"/>
    <col min="14341" max="14341" width="8.83203125" style="34" customWidth="1"/>
    <col min="14342" max="14342" width="36.83203125" style="34" customWidth="1"/>
    <col min="14343" max="14343" width="14.6640625" style="34" customWidth="1"/>
    <col min="14344" max="14345" width="5.1640625" style="34" customWidth="1"/>
    <col min="14346" max="14346" width="4.6640625" style="34" customWidth="1"/>
    <col min="14347" max="14347" width="6.83203125" style="34" customWidth="1"/>
    <col min="14348" max="14348" width="6.1640625" style="34" customWidth="1"/>
    <col min="14349" max="14349" width="7.33203125" style="34" customWidth="1"/>
    <col min="14350" max="14351" width="6.6640625" style="34" customWidth="1"/>
    <col min="14352" max="14356" width="7.33203125" style="34" customWidth="1"/>
    <col min="14357" max="14357" width="4.83203125" style="34" customWidth="1"/>
    <col min="14358" max="14358" width="15" style="34" customWidth="1"/>
    <col min="14359" max="14360" width="13.6640625" style="34" customWidth="1"/>
    <col min="14361" max="14361" width="13.1640625" style="34" customWidth="1"/>
    <col min="14362" max="14362" width="12.33203125" style="34" customWidth="1"/>
    <col min="14363" max="14363" width="14.33203125" style="34" customWidth="1"/>
    <col min="14364" max="14364" width="15.6640625" style="34" customWidth="1"/>
    <col min="14365" max="14365" width="11.6640625" style="34" bestFit="1" customWidth="1"/>
    <col min="14366" max="14366" width="10.33203125" style="34" bestFit="1" customWidth="1"/>
    <col min="14367" max="14592" width="9.1640625" style="34"/>
    <col min="14593" max="14593" width="4" style="34" customWidth="1"/>
    <col min="14594" max="14594" width="47.6640625" style="34" customWidth="1"/>
    <col min="14595" max="14595" width="10.6640625" style="34" customWidth="1"/>
    <col min="14596" max="14596" width="34.33203125" style="34" customWidth="1"/>
    <col min="14597" max="14597" width="8.83203125" style="34" customWidth="1"/>
    <col min="14598" max="14598" width="36.83203125" style="34" customWidth="1"/>
    <col min="14599" max="14599" width="14.6640625" style="34" customWidth="1"/>
    <col min="14600" max="14601" width="5.1640625" style="34" customWidth="1"/>
    <col min="14602" max="14602" width="4.6640625" style="34" customWidth="1"/>
    <col min="14603" max="14603" width="6.83203125" style="34" customWidth="1"/>
    <col min="14604" max="14604" width="6.1640625" style="34" customWidth="1"/>
    <col min="14605" max="14605" width="7.33203125" style="34" customWidth="1"/>
    <col min="14606" max="14607" width="6.6640625" style="34" customWidth="1"/>
    <col min="14608" max="14612" width="7.33203125" style="34" customWidth="1"/>
    <col min="14613" max="14613" width="4.83203125" style="34" customWidth="1"/>
    <col min="14614" max="14614" width="15" style="34" customWidth="1"/>
    <col min="14615" max="14616" width="13.6640625" style="34" customWidth="1"/>
    <col min="14617" max="14617" width="13.1640625" style="34" customWidth="1"/>
    <col min="14618" max="14618" width="12.33203125" style="34" customWidth="1"/>
    <col min="14619" max="14619" width="14.33203125" style="34" customWidth="1"/>
    <col min="14620" max="14620" width="15.6640625" style="34" customWidth="1"/>
    <col min="14621" max="14621" width="11.6640625" style="34" bestFit="1" customWidth="1"/>
    <col min="14622" max="14622" width="10.33203125" style="34" bestFit="1" customWidth="1"/>
    <col min="14623" max="14848" width="9.1640625" style="34"/>
    <col min="14849" max="14849" width="4" style="34" customWidth="1"/>
    <col min="14850" max="14850" width="47.6640625" style="34" customWidth="1"/>
    <col min="14851" max="14851" width="10.6640625" style="34" customWidth="1"/>
    <col min="14852" max="14852" width="34.33203125" style="34" customWidth="1"/>
    <col min="14853" max="14853" width="8.83203125" style="34" customWidth="1"/>
    <col min="14854" max="14854" width="36.83203125" style="34" customWidth="1"/>
    <col min="14855" max="14855" width="14.6640625" style="34" customWidth="1"/>
    <col min="14856" max="14857" width="5.1640625" style="34" customWidth="1"/>
    <col min="14858" max="14858" width="4.6640625" style="34" customWidth="1"/>
    <col min="14859" max="14859" width="6.83203125" style="34" customWidth="1"/>
    <col min="14860" max="14860" width="6.1640625" style="34" customWidth="1"/>
    <col min="14861" max="14861" width="7.33203125" style="34" customWidth="1"/>
    <col min="14862" max="14863" width="6.6640625" style="34" customWidth="1"/>
    <col min="14864" max="14868" width="7.33203125" style="34" customWidth="1"/>
    <col min="14869" max="14869" width="4.83203125" style="34" customWidth="1"/>
    <col min="14870" max="14870" width="15" style="34" customWidth="1"/>
    <col min="14871" max="14872" width="13.6640625" style="34" customWidth="1"/>
    <col min="14873" max="14873" width="13.1640625" style="34" customWidth="1"/>
    <col min="14874" max="14874" width="12.33203125" style="34" customWidth="1"/>
    <col min="14875" max="14875" width="14.33203125" style="34" customWidth="1"/>
    <col min="14876" max="14876" width="15.6640625" style="34" customWidth="1"/>
    <col min="14877" max="14877" width="11.6640625" style="34" bestFit="1" customWidth="1"/>
    <col min="14878" max="14878" width="10.33203125" style="34" bestFit="1" customWidth="1"/>
    <col min="14879" max="15104" width="9.1640625" style="34"/>
    <col min="15105" max="15105" width="4" style="34" customWidth="1"/>
    <col min="15106" max="15106" width="47.6640625" style="34" customWidth="1"/>
    <col min="15107" max="15107" width="10.6640625" style="34" customWidth="1"/>
    <col min="15108" max="15108" width="34.33203125" style="34" customWidth="1"/>
    <col min="15109" max="15109" width="8.83203125" style="34" customWidth="1"/>
    <col min="15110" max="15110" width="36.83203125" style="34" customWidth="1"/>
    <col min="15111" max="15111" width="14.6640625" style="34" customWidth="1"/>
    <col min="15112" max="15113" width="5.1640625" style="34" customWidth="1"/>
    <col min="15114" max="15114" width="4.6640625" style="34" customWidth="1"/>
    <col min="15115" max="15115" width="6.83203125" style="34" customWidth="1"/>
    <col min="15116" max="15116" width="6.1640625" style="34" customWidth="1"/>
    <col min="15117" max="15117" width="7.33203125" style="34" customWidth="1"/>
    <col min="15118" max="15119" width="6.6640625" style="34" customWidth="1"/>
    <col min="15120" max="15124" width="7.33203125" style="34" customWidth="1"/>
    <col min="15125" max="15125" width="4.83203125" style="34" customWidth="1"/>
    <col min="15126" max="15126" width="15" style="34" customWidth="1"/>
    <col min="15127" max="15128" width="13.6640625" style="34" customWidth="1"/>
    <col min="15129" max="15129" width="13.1640625" style="34" customWidth="1"/>
    <col min="15130" max="15130" width="12.33203125" style="34" customWidth="1"/>
    <col min="15131" max="15131" width="14.33203125" style="34" customWidth="1"/>
    <col min="15132" max="15132" width="15.6640625" style="34" customWidth="1"/>
    <col min="15133" max="15133" width="11.6640625" style="34" bestFit="1" customWidth="1"/>
    <col min="15134" max="15134" width="10.33203125" style="34" bestFit="1" customWidth="1"/>
    <col min="15135" max="15360" width="9.1640625" style="34"/>
    <col min="15361" max="15361" width="4" style="34" customWidth="1"/>
    <col min="15362" max="15362" width="47.6640625" style="34" customWidth="1"/>
    <col min="15363" max="15363" width="10.6640625" style="34" customWidth="1"/>
    <col min="15364" max="15364" width="34.33203125" style="34" customWidth="1"/>
    <col min="15365" max="15365" width="8.83203125" style="34" customWidth="1"/>
    <col min="15366" max="15366" width="36.83203125" style="34" customWidth="1"/>
    <col min="15367" max="15367" width="14.6640625" style="34" customWidth="1"/>
    <col min="15368" max="15369" width="5.1640625" style="34" customWidth="1"/>
    <col min="15370" max="15370" width="4.6640625" style="34" customWidth="1"/>
    <col min="15371" max="15371" width="6.83203125" style="34" customWidth="1"/>
    <col min="15372" max="15372" width="6.1640625" style="34" customWidth="1"/>
    <col min="15373" max="15373" width="7.33203125" style="34" customWidth="1"/>
    <col min="15374" max="15375" width="6.6640625" style="34" customWidth="1"/>
    <col min="15376" max="15380" width="7.33203125" style="34" customWidth="1"/>
    <col min="15381" max="15381" width="4.83203125" style="34" customWidth="1"/>
    <col min="15382" max="15382" width="15" style="34" customWidth="1"/>
    <col min="15383" max="15384" width="13.6640625" style="34" customWidth="1"/>
    <col min="15385" max="15385" width="13.1640625" style="34" customWidth="1"/>
    <col min="15386" max="15386" width="12.33203125" style="34" customWidth="1"/>
    <col min="15387" max="15387" width="14.33203125" style="34" customWidth="1"/>
    <col min="15388" max="15388" width="15.6640625" style="34" customWidth="1"/>
    <col min="15389" max="15389" width="11.6640625" style="34" bestFit="1" customWidth="1"/>
    <col min="15390" max="15390" width="10.33203125" style="34" bestFit="1" customWidth="1"/>
    <col min="15391" max="15616" width="9.1640625" style="34"/>
    <col min="15617" max="15617" width="4" style="34" customWidth="1"/>
    <col min="15618" max="15618" width="47.6640625" style="34" customWidth="1"/>
    <col min="15619" max="15619" width="10.6640625" style="34" customWidth="1"/>
    <col min="15620" max="15620" width="34.33203125" style="34" customWidth="1"/>
    <col min="15621" max="15621" width="8.83203125" style="34" customWidth="1"/>
    <col min="15622" max="15622" width="36.83203125" style="34" customWidth="1"/>
    <col min="15623" max="15623" width="14.6640625" style="34" customWidth="1"/>
    <col min="15624" max="15625" width="5.1640625" style="34" customWidth="1"/>
    <col min="15626" max="15626" width="4.6640625" style="34" customWidth="1"/>
    <col min="15627" max="15627" width="6.83203125" style="34" customWidth="1"/>
    <col min="15628" max="15628" width="6.1640625" style="34" customWidth="1"/>
    <col min="15629" max="15629" width="7.33203125" style="34" customWidth="1"/>
    <col min="15630" max="15631" width="6.6640625" style="34" customWidth="1"/>
    <col min="15632" max="15636" width="7.33203125" style="34" customWidth="1"/>
    <col min="15637" max="15637" width="4.83203125" style="34" customWidth="1"/>
    <col min="15638" max="15638" width="15" style="34" customWidth="1"/>
    <col min="15639" max="15640" width="13.6640625" style="34" customWidth="1"/>
    <col min="15641" max="15641" width="13.1640625" style="34" customWidth="1"/>
    <col min="15642" max="15642" width="12.33203125" style="34" customWidth="1"/>
    <col min="15643" max="15643" width="14.33203125" style="34" customWidth="1"/>
    <col min="15644" max="15644" width="15.6640625" style="34" customWidth="1"/>
    <col min="15645" max="15645" width="11.6640625" style="34" bestFit="1" customWidth="1"/>
    <col min="15646" max="15646" width="10.33203125" style="34" bestFit="1" customWidth="1"/>
    <col min="15647" max="15872" width="9.1640625" style="34"/>
    <col min="15873" max="15873" width="4" style="34" customWidth="1"/>
    <col min="15874" max="15874" width="47.6640625" style="34" customWidth="1"/>
    <col min="15875" max="15875" width="10.6640625" style="34" customWidth="1"/>
    <col min="15876" max="15876" width="34.33203125" style="34" customWidth="1"/>
    <col min="15877" max="15877" width="8.83203125" style="34" customWidth="1"/>
    <col min="15878" max="15878" width="36.83203125" style="34" customWidth="1"/>
    <col min="15879" max="15879" width="14.6640625" style="34" customWidth="1"/>
    <col min="15880" max="15881" width="5.1640625" style="34" customWidth="1"/>
    <col min="15882" max="15882" width="4.6640625" style="34" customWidth="1"/>
    <col min="15883" max="15883" width="6.83203125" style="34" customWidth="1"/>
    <col min="15884" max="15884" width="6.1640625" style="34" customWidth="1"/>
    <col min="15885" max="15885" width="7.33203125" style="34" customWidth="1"/>
    <col min="15886" max="15887" width="6.6640625" style="34" customWidth="1"/>
    <col min="15888" max="15892" width="7.33203125" style="34" customWidth="1"/>
    <col min="15893" max="15893" width="4.83203125" style="34" customWidth="1"/>
    <col min="15894" max="15894" width="15" style="34" customWidth="1"/>
    <col min="15895" max="15896" width="13.6640625" style="34" customWidth="1"/>
    <col min="15897" max="15897" width="13.1640625" style="34" customWidth="1"/>
    <col min="15898" max="15898" width="12.33203125" style="34" customWidth="1"/>
    <col min="15899" max="15899" width="14.33203125" style="34" customWidth="1"/>
    <col min="15900" max="15900" width="15.6640625" style="34" customWidth="1"/>
    <col min="15901" max="15901" width="11.6640625" style="34" bestFit="1" customWidth="1"/>
    <col min="15902" max="15902" width="10.33203125" style="34" bestFit="1" customWidth="1"/>
    <col min="15903" max="16128" width="9.1640625" style="34"/>
    <col min="16129" max="16129" width="4" style="34" customWidth="1"/>
    <col min="16130" max="16130" width="47.6640625" style="34" customWidth="1"/>
    <col min="16131" max="16131" width="10.6640625" style="34" customWidth="1"/>
    <col min="16132" max="16132" width="34.33203125" style="34" customWidth="1"/>
    <col min="16133" max="16133" width="8.83203125" style="34" customWidth="1"/>
    <col min="16134" max="16134" width="36.83203125" style="34" customWidth="1"/>
    <col min="16135" max="16135" width="14.6640625" style="34" customWidth="1"/>
    <col min="16136" max="16137" width="5.1640625" style="34" customWidth="1"/>
    <col min="16138" max="16138" width="4.6640625" style="34" customWidth="1"/>
    <col min="16139" max="16139" width="6.83203125" style="34" customWidth="1"/>
    <col min="16140" max="16140" width="6.1640625" style="34" customWidth="1"/>
    <col min="16141" max="16141" width="7.33203125" style="34" customWidth="1"/>
    <col min="16142" max="16143" width="6.6640625" style="34" customWidth="1"/>
    <col min="16144" max="16148" width="7.33203125" style="34" customWidth="1"/>
    <col min="16149" max="16149" width="4.83203125" style="34" customWidth="1"/>
    <col min="16150" max="16150" width="15" style="34" customWidth="1"/>
    <col min="16151" max="16152" width="13.6640625" style="34" customWidth="1"/>
    <col min="16153" max="16153" width="13.1640625" style="34" customWidth="1"/>
    <col min="16154" max="16154" width="12.33203125" style="34" customWidth="1"/>
    <col min="16155" max="16155" width="14.33203125" style="34" customWidth="1"/>
    <col min="16156" max="16156" width="15.6640625" style="34" customWidth="1"/>
    <col min="16157" max="16157" width="11.6640625" style="34" bestFit="1" customWidth="1"/>
    <col min="16158" max="16158" width="10.33203125" style="34" bestFit="1" customWidth="1"/>
    <col min="16159" max="16384" width="9.1640625" style="34"/>
  </cols>
  <sheetData>
    <row r="1" spans="1:29" x14ac:dyDescent="0.15">
      <c r="A1" s="443" t="s">
        <v>576</v>
      </c>
      <c r="B1" s="443"/>
      <c r="C1" s="481"/>
      <c r="D1" s="443"/>
      <c r="E1" s="443"/>
      <c r="F1" s="443"/>
      <c r="G1" s="443"/>
      <c r="H1" s="481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  <c r="AB1" s="33"/>
    </row>
    <row r="2" spans="1:29" x14ac:dyDescent="0.15">
      <c r="A2" s="443" t="s">
        <v>22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</row>
    <row r="3" spans="1:29" x14ac:dyDescent="0.15">
      <c r="A3" s="443" t="s">
        <v>416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</row>
    <row r="4" spans="1:29" x14ac:dyDescent="0.15">
      <c r="C4" s="34"/>
      <c r="H4" s="35"/>
    </row>
    <row r="5" spans="1:29" s="37" customFormat="1" ht="15" customHeight="1" x14ac:dyDescent="0.15">
      <c r="A5" s="472" t="s">
        <v>23</v>
      </c>
      <c r="B5" s="458" t="s">
        <v>24</v>
      </c>
      <c r="C5" s="472" t="s">
        <v>25</v>
      </c>
      <c r="D5" s="472" t="s">
        <v>26</v>
      </c>
      <c r="E5" s="472" t="s">
        <v>24</v>
      </c>
      <c r="F5" s="472" t="s">
        <v>27</v>
      </c>
      <c r="G5" s="472" t="s">
        <v>28</v>
      </c>
      <c r="H5" s="469" t="s">
        <v>29</v>
      </c>
      <c r="I5" s="475" t="s">
        <v>30</v>
      </c>
      <c r="J5" s="469" t="s">
        <v>31</v>
      </c>
      <c r="K5" s="478" t="s">
        <v>32</v>
      </c>
      <c r="L5" s="479"/>
      <c r="M5" s="480"/>
      <c r="N5" s="478" t="s">
        <v>33</v>
      </c>
      <c r="O5" s="479"/>
      <c r="P5" s="480"/>
      <c r="Q5" s="478" t="s">
        <v>34</v>
      </c>
      <c r="R5" s="479"/>
      <c r="S5" s="480"/>
      <c r="T5" s="469" t="s">
        <v>35</v>
      </c>
      <c r="U5" s="472" t="s">
        <v>36</v>
      </c>
      <c r="V5" s="472" t="s">
        <v>37</v>
      </c>
      <c r="W5" s="469" t="s">
        <v>38</v>
      </c>
      <c r="X5" s="469" t="s">
        <v>39</v>
      </c>
      <c r="Y5" s="469" t="s">
        <v>40</v>
      </c>
      <c r="Z5" s="469" t="s">
        <v>41</v>
      </c>
      <c r="AA5" s="469" t="s">
        <v>42</v>
      </c>
    </row>
    <row r="6" spans="1:29" s="37" customFormat="1" ht="15" customHeight="1" x14ac:dyDescent="0.15">
      <c r="A6" s="473"/>
      <c r="B6" s="459"/>
      <c r="C6" s="473"/>
      <c r="D6" s="473"/>
      <c r="E6" s="473"/>
      <c r="F6" s="473"/>
      <c r="G6" s="473"/>
      <c r="H6" s="470"/>
      <c r="I6" s="476"/>
      <c r="J6" s="470"/>
      <c r="K6" s="467" t="s">
        <v>43</v>
      </c>
      <c r="L6" s="467" t="s">
        <v>44</v>
      </c>
      <c r="M6" s="465" t="s">
        <v>45</v>
      </c>
      <c r="N6" s="467" t="s">
        <v>43</v>
      </c>
      <c r="O6" s="467" t="s">
        <v>44</v>
      </c>
      <c r="P6" s="465" t="s">
        <v>46</v>
      </c>
      <c r="Q6" s="467" t="s">
        <v>43</v>
      </c>
      <c r="R6" s="467" t="s">
        <v>44</v>
      </c>
      <c r="S6" s="465" t="s">
        <v>47</v>
      </c>
      <c r="T6" s="470"/>
      <c r="U6" s="473"/>
      <c r="V6" s="473"/>
      <c r="W6" s="470"/>
      <c r="X6" s="470"/>
      <c r="Y6" s="470"/>
      <c r="Z6" s="470"/>
      <c r="AA6" s="470"/>
    </row>
    <row r="7" spans="1:29" s="37" customFormat="1" x14ac:dyDescent="0.15">
      <c r="A7" s="474"/>
      <c r="B7" s="460"/>
      <c r="C7" s="474"/>
      <c r="D7" s="474"/>
      <c r="E7" s="474"/>
      <c r="F7" s="474"/>
      <c r="G7" s="474"/>
      <c r="H7" s="471"/>
      <c r="I7" s="477"/>
      <c r="J7" s="471"/>
      <c r="K7" s="468"/>
      <c r="L7" s="468"/>
      <c r="M7" s="466"/>
      <c r="N7" s="468"/>
      <c r="O7" s="468"/>
      <c r="P7" s="466"/>
      <c r="Q7" s="468"/>
      <c r="R7" s="468"/>
      <c r="S7" s="466"/>
      <c r="T7" s="471"/>
      <c r="U7" s="474"/>
      <c r="V7" s="474"/>
      <c r="W7" s="471"/>
      <c r="X7" s="471"/>
      <c r="Y7" s="471"/>
      <c r="Z7" s="471"/>
      <c r="AA7" s="471"/>
      <c r="AC7" s="38"/>
    </row>
    <row r="8" spans="1:29" s="41" customFormat="1" x14ac:dyDescent="0.15">
      <c r="A8" s="39">
        <v>1</v>
      </c>
      <c r="B8" s="40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39">
        <v>25</v>
      </c>
      <c r="Z8" s="39">
        <v>26</v>
      </c>
      <c r="AA8" s="39">
        <v>27</v>
      </c>
      <c r="AC8" s="42"/>
    </row>
    <row r="9" spans="1:29" s="45" customFormat="1" x14ac:dyDescent="0.15">
      <c r="A9" s="43" t="s">
        <v>48</v>
      </c>
      <c r="B9" s="44" t="s">
        <v>49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C9" s="46"/>
    </row>
    <row r="10" spans="1:29" s="54" customFormat="1" x14ac:dyDescent="0.15">
      <c r="A10" s="49">
        <v>1</v>
      </c>
      <c r="B10" s="48" t="s">
        <v>417</v>
      </c>
      <c r="C10" s="49" t="s">
        <v>50</v>
      </c>
      <c r="D10" s="49" t="s">
        <v>51</v>
      </c>
      <c r="E10" s="50" t="s">
        <v>52</v>
      </c>
      <c r="F10" s="47" t="s">
        <v>53</v>
      </c>
      <c r="G10" s="47" t="s">
        <v>54</v>
      </c>
      <c r="H10" s="51">
        <v>1</v>
      </c>
      <c r="I10" s="51">
        <v>0</v>
      </c>
      <c r="J10" s="51">
        <v>1</v>
      </c>
      <c r="K10" s="51">
        <v>400</v>
      </c>
      <c r="L10" s="51">
        <v>99</v>
      </c>
      <c r="M10" s="51">
        <f t="shared" ref="M10:M31" si="0">SUM(K10:L10)</f>
        <v>499</v>
      </c>
      <c r="N10" s="51">
        <v>3</v>
      </c>
      <c r="O10" s="51">
        <v>1</v>
      </c>
      <c r="P10" s="51">
        <f t="shared" ref="P10:P31" si="1">SUM(N10:O10)</f>
        <v>4</v>
      </c>
      <c r="Q10" s="51">
        <v>0</v>
      </c>
      <c r="R10" s="51">
        <v>0</v>
      </c>
      <c r="S10" s="51">
        <f t="shared" ref="S10:S31" si="2">SUM(Q10:R10)</f>
        <v>0</v>
      </c>
      <c r="T10" s="51">
        <v>7</v>
      </c>
      <c r="U10" s="51">
        <v>1</v>
      </c>
      <c r="V10" s="52" t="s">
        <v>418</v>
      </c>
      <c r="W10" s="53">
        <v>411222652</v>
      </c>
      <c r="X10" s="53">
        <v>752037710</v>
      </c>
      <c r="Y10" s="53">
        <v>487622307</v>
      </c>
      <c r="Z10" s="53">
        <v>-22753071</v>
      </c>
      <c r="AA10" s="53">
        <f>SUM(W10:X10)</f>
        <v>1163260362</v>
      </c>
      <c r="AC10" s="55"/>
    </row>
    <row r="11" spans="1:29" s="54" customFormat="1" x14ac:dyDescent="0.15">
      <c r="A11" s="49">
        <v>2</v>
      </c>
      <c r="B11" s="48" t="s">
        <v>55</v>
      </c>
      <c r="C11" s="49" t="s">
        <v>50</v>
      </c>
      <c r="D11" s="49" t="s">
        <v>51</v>
      </c>
      <c r="E11" s="50" t="s">
        <v>52</v>
      </c>
      <c r="F11" s="47" t="s">
        <v>56</v>
      </c>
      <c r="G11" s="47" t="s">
        <v>54</v>
      </c>
      <c r="H11" s="51">
        <v>1</v>
      </c>
      <c r="I11" s="51">
        <v>0</v>
      </c>
      <c r="J11" s="51">
        <v>1</v>
      </c>
      <c r="K11" s="51">
        <v>0</v>
      </c>
      <c r="L11" s="51">
        <v>0</v>
      </c>
      <c r="M11" s="51">
        <f t="shared" si="0"/>
        <v>0</v>
      </c>
      <c r="N11" s="51">
        <v>0</v>
      </c>
      <c r="O11" s="51">
        <v>0</v>
      </c>
      <c r="P11" s="51">
        <f t="shared" si="1"/>
        <v>0</v>
      </c>
      <c r="Q11" s="51">
        <v>0</v>
      </c>
      <c r="R11" s="51">
        <v>0</v>
      </c>
      <c r="S11" s="51">
        <f t="shared" si="2"/>
        <v>0</v>
      </c>
      <c r="T11" s="51">
        <v>5</v>
      </c>
      <c r="U11" s="51">
        <v>0</v>
      </c>
      <c r="V11" s="51"/>
      <c r="W11" s="53">
        <v>0</v>
      </c>
      <c r="X11" s="53">
        <v>0</v>
      </c>
      <c r="Y11" s="53">
        <v>0</v>
      </c>
      <c r="Z11" s="53">
        <v>0</v>
      </c>
      <c r="AA11" s="53">
        <f>SUM(W11:X11)</f>
        <v>0</v>
      </c>
      <c r="AC11" s="55"/>
    </row>
    <row r="12" spans="1:29" s="57" customFormat="1" x14ac:dyDescent="0.15">
      <c r="A12" s="49">
        <v>3</v>
      </c>
      <c r="B12" s="48" t="s">
        <v>57</v>
      </c>
      <c r="C12" s="49" t="s">
        <v>50</v>
      </c>
      <c r="D12" s="49" t="s">
        <v>51</v>
      </c>
      <c r="E12" s="50" t="s">
        <v>52</v>
      </c>
      <c r="F12" s="47" t="s">
        <v>58</v>
      </c>
      <c r="G12" s="47" t="s">
        <v>54</v>
      </c>
      <c r="H12" s="51">
        <v>1</v>
      </c>
      <c r="I12" s="51">
        <v>0</v>
      </c>
      <c r="J12" s="51">
        <v>1</v>
      </c>
      <c r="K12" s="51">
        <v>431</v>
      </c>
      <c r="L12" s="51">
        <v>11</v>
      </c>
      <c r="M12" s="51">
        <f t="shared" si="0"/>
        <v>442</v>
      </c>
      <c r="N12" s="51">
        <v>2</v>
      </c>
      <c r="O12" s="51">
        <v>1</v>
      </c>
      <c r="P12" s="51">
        <f t="shared" si="1"/>
        <v>3</v>
      </c>
      <c r="Q12" s="51">
        <v>0</v>
      </c>
      <c r="R12" s="51">
        <v>0</v>
      </c>
      <c r="S12" s="51">
        <f t="shared" si="2"/>
        <v>0</v>
      </c>
      <c r="T12" s="51">
        <v>6</v>
      </c>
      <c r="U12" s="51"/>
      <c r="V12" s="56"/>
      <c r="W12" s="53">
        <v>198884427</v>
      </c>
      <c r="X12" s="53">
        <v>872552262</v>
      </c>
      <c r="Y12" s="53">
        <v>707763845</v>
      </c>
      <c r="Z12" s="53">
        <v>92369320</v>
      </c>
      <c r="AA12" s="53">
        <f>SUM(W12:X12)</f>
        <v>1071436689</v>
      </c>
      <c r="AC12" s="58"/>
    </row>
    <row r="13" spans="1:29" s="54" customFormat="1" x14ac:dyDescent="0.15">
      <c r="A13" s="49">
        <v>4</v>
      </c>
      <c r="B13" s="48" t="s">
        <v>419</v>
      </c>
      <c r="C13" s="49" t="s">
        <v>50</v>
      </c>
      <c r="D13" s="49" t="s">
        <v>51</v>
      </c>
      <c r="E13" s="50" t="s">
        <v>52</v>
      </c>
      <c r="F13" s="47" t="s">
        <v>59</v>
      </c>
      <c r="G13" s="47" t="s">
        <v>54</v>
      </c>
      <c r="H13" s="51">
        <v>1</v>
      </c>
      <c r="I13" s="51">
        <v>0</v>
      </c>
      <c r="J13" s="51">
        <v>1</v>
      </c>
      <c r="K13" s="51">
        <v>400</v>
      </c>
      <c r="L13" s="51">
        <v>32</v>
      </c>
      <c r="M13" s="51">
        <f t="shared" si="0"/>
        <v>432</v>
      </c>
      <c r="N13" s="51">
        <v>3</v>
      </c>
      <c r="O13" s="51">
        <v>1</v>
      </c>
      <c r="P13" s="51">
        <f t="shared" si="1"/>
        <v>4</v>
      </c>
      <c r="Q13" s="51">
        <v>0</v>
      </c>
      <c r="R13" s="51">
        <v>0</v>
      </c>
      <c r="S13" s="51">
        <f t="shared" si="2"/>
        <v>0</v>
      </c>
      <c r="T13" s="51">
        <v>8</v>
      </c>
      <c r="U13" s="51">
        <v>1</v>
      </c>
      <c r="V13" s="52" t="s">
        <v>420</v>
      </c>
      <c r="W13" s="53">
        <v>1293253713</v>
      </c>
      <c r="X13" s="53">
        <v>2846846027</v>
      </c>
      <c r="Y13" s="53">
        <v>558003330</v>
      </c>
      <c r="Z13" s="53">
        <v>18725095</v>
      </c>
      <c r="AA13" s="53">
        <f t="shared" ref="AA13:AA31" si="3">SUM(W13:X13)</f>
        <v>4140099740</v>
      </c>
      <c r="AC13" s="55"/>
    </row>
    <row r="14" spans="1:29" s="54" customFormat="1" x14ac:dyDescent="0.15">
      <c r="A14" s="49">
        <v>5</v>
      </c>
      <c r="B14" s="48" t="s">
        <v>421</v>
      </c>
      <c r="C14" s="49" t="s">
        <v>50</v>
      </c>
      <c r="D14" s="49" t="s">
        <v>51</v>
      </c>
      <c r="E14" s="50" t="s">
        <v>52</v>
      </c>
      <c r="F14" s="47" t="s">
        <v>60</v>
      </c>
      <c r="G14" s="47" t="s">
        <v>54</v>
      </c>
      <c r="H14" s="51">
        <v>1</v>
      </c>
      <c r="I14" s="51">
        <v>0</v>
      </c>
      <c r="J14" s="51">
        <v>1</v>
      </c>
      <c r="K14" s="51">
        <v>700</v>
      </c>
      <c r="L14" s="51">
        <v>99</v>
      </c>
      <c r="M14" s="51">
        <f t="shared" si="0"/>
        <v>799</v>
      </c>
      <c r="N14" s="51">
        <v>7</v>
      </c>
      <c r="O14" s="51">
        <v>2</v>
      </c>
      <c r="P14" s="51">
        <f t="shared" si="1"/>
        <v>9</v>
      </c>
      <c r="Q14" s="51">
        <v>0</v>
      </c>
      <c r="R14" s="51">
        <v>0</v>
      </c>
      <c r="S14" s="51">
        <f t="shared" si="2"/>
        <v>0</v>
      </c>
      <c r="T14" s="51">
        <v>6</v>
      </c>
      <c r="U14" s="51">
        <v>1</v>
      </c>
      <c r="V14" s="52" t="s">
        <v>422</v>
      </c>
      <c r="W14" s="53">
        <v>935485387</v>
      </c>
      <c r="X14" s="53">
        <v>2280216950</v>
      </c>
      <c r="Y14" s="53">
        <v>393637529</v>
      </c>
      <c r="Z14" s="53">
        <v>-135359398</v>
      </c>
      <c r="AA14" s="53">
        <f t="shared" si="3"/>
        <v>3215702337</v>
      </c>
      <c r="AC14" s="55"/>
    </row>
    <row r="15" spans="1:29" s="54" customFormat="1" x14ac:dyDescent="0.15">
      <c r="A15" s="49">
        <v>6</v>
      </c>
      <c r="B15" s="48" t="s">
        <v>423</v>
      </c>
      <c r="C15" s="49" t="s">
        <v>50</v>
      </c>
      <c r="D15" s="49" t="s">
        <v>51</v>
      </c>
      <c r="E15" s="50" t="s">
        <v>52</v>
      </c>
      <c r="F15" s="47" t="s">
        <v>61</v>
      </c>
      <c r="G15" s="47" t="s">
        <v>54</v>
      </c>
      <c r="H15" s="51">
        <v>1</v>
      </c>
      <c r="I15" s="51">
        <v>0</v>
      </c>
      <c r="J15" s="51">
        <v>1</v>
      </c>
      <c r="K15" s="51">
        <v>300</v>
      </c>
      <c r="L15" s="51">
        <v>209</v>
      </c>
      <c r="M15" s="51">
        <f t="shared" si="0"/>
        <v>509</v>
      </c>
      <c r="N15" s="51">
        <v>7</v>
      </c>
      <c r="O15" s="51">
        <v>1</v>
      </c>
      <c r="P15" s="51">
        <f t="shared" si="1"/>
        <v>8</v>
      </c>
      <c r="Q15" s="51">
        <v>0</v>
      </c>
      <c r="R15" s="51">
        <v>0</v>
      </c>
      <c r="S15" s="51">
        <f t="shared" si="2"/>
        <v>0</v>
      </c>
      <c r="T15" s="51">
        <v>7</v>
      </c>
      <c r="U15" s="51">
        <v>1</v>
      </c>
      <c r="V15" s="52" t="s">
        <v>424</v>
      </c>
      <c r="W15" s="53">
        <v>1189940282</v>
      </c>
      <c r="X15" s="53">
        <v>3638718683</v>
      </c>
      <c r="Y15" s="53">
        <v>1781509054</v>
      </c>
      <c r="Z15" s="53">
        <v>74775558</v>
      </c>
      <c r="AA15" s="53">
        <f t="shared" si="3"/>
        <v>4828658965</v>
      </c>
      <c r="AC15" s="55"/>
    </row>
    <row r="16" spans="1:29" s="54" customFormat="1" x14ac:dyDescent="0.15">
      <c r="A16" s="49">
        <v>7</v>
      </c>
      <c r="B16" s="48" t="s">
        <v>425</v>
      </c>
      <c r="C16" s="49" t="s">
        <v>50</v>
      </c>
      <c r="D16" s="49" t="s">
        <v>51</v>
      </c>
      <c r="E16" s="50" t="s">
        <v>52</v>
      </c>
      <c r="F16" s="47" t="s">
        <v>62</v>
      </c>
      <c r="G16" s="47" t="s">
        <v>54</v>
      </c>
      <c r="H16" s="51">
        <v>1</v>
      </c>
      <c r="I16" s="51">
        <v>0</v>
      </c>
      <c r="J16" s="51">
        <v>1</v>
      </c>
      <c r="K16" s="51">
        <v>300</v>
      </c>
      <c r="L16" s="51">
        <v>29</v>
      </c>
      <c r="M16" s="51">
        <f t="shared" si="0"/>
        <v>329</v>
      </c>
      <c r="N16" s="51">
        <v>2</v>
      </c>
      <c r="O16" s="51">
        <v>0</v>
      </c>
      <c r="P16" s="51">
        <f t="shared" si="1"/>
        <v>2</v>
      </c>
      <c r="Q16" s="51">
        <v>0</v>
      </c>
      <c r="R16" s="51">
        <v>0</v>
      </c>
      <c r="S16" s="51">
        <f t="shared" si="2"/>
        <v>0</v>
      </c>
      <c r="T16" s="51">
        <v>6</v>
      </c>
      <c r="U16" s="51">
        <v>1</v>
      </c>
      <c r="V16" s="52" t="s">
        <v>426</v>
      </c>
      <c r="W16" s="53">
        <v>329947320</v>
      </c>
      <c r="X16" s="53">
        <v>446784865</v>
      </c>
      <c r="Y16" s="53">
        <v>519775275</v>
      </c>
      <c r="Z16" s="53">
        <v>34651125</v>
      </c>
      <c r="AA16" s="53">
        <f t="shared" si="3"/>
        <v>776732185</v>
      </c>
      <c r="AC16" s="55"/>
    </row>
    <row r="17" spans="1:29" s="54" customFormat="1" x14ac:dyDescent="0.15">
      <c r="A17" s="49">
        <v>8</v>
      </c>
      <c r="B17" s="48" t="s">
        <v>63</v>
      </c>
      <c r="C17" s="49" t="s">
        <v>50</v>
      </c>
      <c r="D17" s="49" t="s">
        <v>51</v>
      </c>
      <c r="E17" s="50" t="s">
        <v>52</v>
      </c>
      <c r="F17" s="47" t="s">
        <v>64</v>
      </c>
      <c r="G17" s="47" t="s">
        <v>54</v>
      </c>
      <c r="H17" s="51">
        <v>1</v>
      </c>
      <c r="I17" s="51">
        <v>0</v>
      </c>
      <c r="J17" s="51">
        <v>1</v>
      </c>
      <c r="K17" s="51">
        <v>0</v>
      </c>
      <c r="L17" s="51">
        <v>0</v>
      </c>
      <c r="M17" s="51">
        <f t="shared" si="0"/>
        <v>0</v>
      </c>
      <c r="N17" s="51">
        <v>0</v>
      </c>
      <c r="O17" s="51">
        <v>0</v>
      </c>
      <c r="P17" s="51">
        <f t="shared" si="1"/>
        <v>0</v>
      </c>
      <c r="Q17" s="51">
        <v>0</v>
      </c>
      <c r="R17" s="51">
        <v>0</v>
      </c>
      <c r="S17" s="51">
        <f t="shared" si="2"/>
        <v>0</v>
      </c>
      <c r="T17" s="51">
        <v>6</v>
      </c>
      <c r="U17" s="51">
        <v>0</v>
      </c>
      <c r="V17" s="51"/>
      <c r="W17" s="53">
        <v>0</v>
      </c>
      <c r="X17" s="53">
        <v>0</v>
      </c>
      <c r="Y17" s="53">
        <v>0</v>
      </c>
      <c r="Z17" s="53">
        <v>0</v>
      </c>
      <c r="AA17" s="53">
        <f t="shared" si="3"/>
        <v>0</v>
      </c>
      <c r="AC17" s="55"/>
    </row>
    <row r="18" spans="1:29" s="57" customFormat="1" x14ac:dyDescent="0.15">
      <c r="A18" s="49">
        <v>9</v>
      </c>
      <c r="B18" s="48" t="s">
        <v>427</v>
      </c>
      <c r="C18" s="49" t="s">
        <v>50</v>
      </c>
      <c r="D18" s="49" t="s">
        <v>51</v>
      </c>
      <c r="E18" s="50" t="s">
        <v>52</v>
      </c>
      <c r="F18" s="47" t="s">
        <v>65</v>
      </c>
      <c r="G18" s="47" t="s">
        <v>54</v>
      </c>
      <c r="H18" s="51">
        <v>1</v>
      </c>
      <c r="I18" s="51">
        <v>0</v>
      </c>
      <c r="J18" s="51">
        <v>1</v>
      </c>
      <c r="K18" s="51">
        <v>300</v>
      </c>
      <c r="L18" s="51">
        <v>160</v>
      </c>
      <c r="M18" s="51">
        <f t="shared" si="0"/>
        <v>460</v>
      </c>
      <c r="N18" s="51">
        <v>5</v>
      </c>
      <c r="O18" s="51">
        <v>0</v>
      </c>
      <c r="P18" s="51">
        <f t="shared" si="1"/>
        <v>5</v>
      </c>
      <c r="Q18" s="51">
        <v>0</v>
      </c>
      <c r="R18" s="51">
        <v>0</v>
      </c>
      <c r="S18" s="51">
        <f t="shared" si="2"/>
        <v>0</v>
      </c>
      <c r="T18" s="51">
        <v>6</v>
      </c>
      <c r="U18" s="51"/>
      <c r="V18" s="59"/>
      <c r="W18" s="60">
        <v>224820637</v>
      </c>
      <c r="X18" s="60">
        <v>80000000</v>
      </c>
      <c r="Y18" s="60">
        <v>8576143</v>
      </c>
      <c r="Z18" s="53">
        <v>-8375662</v>
      </c>
      <c r="AA18" s="53">
        <f t="shared" si="3"/>
        <v>304820637</v>
      </c>
      <c r="AC18" s="58"/>
    </row>
    <row r="19" spans="1:29" s="54" customFormat="1" x14ac:dyDescent="0.15">
      <c r="A19" s="49">
        <v>10</v>
      </c>
      <c r="B19" s="48" t="s">
        <v>428</v>
      </c>
      <c r="C19" s="49" t="s">
        <v>50</v>
      </c>
      <c r="D19" s="49" t="s">
        <v>51</v>
      </c>
      <c r="E19" s="50" t="s">
        <v>52</v>
      </c>
      <c r="F19" s="47" t="s">
        <v>66</v>
      </c>
      <c r="G19" s="47" t="s">
        <v>54</v>
      </c>
      <c r="H19" s="51">
        <v>1</v>
      </c>
      <c r="I19" s="51">
        <v>0</v>
      </c>
      <c r="J19" s="51">
        <v>1</v>
      </c>
      <c r="K19" s="51">
        <v>900</v>
      </c>
      <c r="L19" s="51">
        <v>48</v>
      </c>
      <c r="M19" s="51">
        <f t="shared" si="0"/>
        <v>948</v>
      </c>
      <c r="N19" s="51">
        <v>0</v>
      </c>
      <c r="O19" s="51">
        <v>0</v>
      </c>
      <c r="P19" s="51">
        <f t="shared" si="1"/>
        <v>0</v>
      </c>
      <c r="Q19" s="51">
        <v>0</v>
      </c>
      <c r="R19" s="51">
        <v>0</v>
      </c>
      <c r="S19" s="51">
        <f t="shared" si="2"/>
        <v>0</v>
      </c>
      <c r="T19" s="51">
        <v>6</v>
      </c>
      <c r="U19" s="51">
        <v>1</v>
      </c>
      <c r="V19" s="52" t="s">
        <v>429</v>
      </c>
      <c r="W19" s="53">
        <v>1452405582</v>
      </c>
      <c r="X19" s="53">
        <v>848230689</v>
      </c>
      <c r="Y19" s="53">
        <v>31964400</v>
      </c>
      <c r="Z19" s="53">
        <v>-35447112</v>
      </c>
      <c r="AA19" s="53">
        <f t="shared" si="3"/>
        <v>2300636271</v>
      </c>
      <c r="AC19" s="55"/>
    </row>
    <row r="20" spans="1:29" s="54" customFormat="1" x14ac:dyDescent="0.15">
      <c r="A20" s="49">
        <v>11</v>
      </c>
      <c r="B20" s="48" t="s">
        <v>67</v>
      </c>
      <c r="C20" s="49" t="s">
        <v>50</v>
      </c>
      <c r="D20" s="49" t="s">
        <v>51</v>
      </c>
      <c r="E20" s="50" t="s">
        <v>52</v>
      </c>
      <c r="F20" s="47" t="s">
        <v>68</v>
      </c>
      <c r="G20" s="47" t="s">
        <v>54</v>
      </c>
      <c r="H20" s="51">
        <v>1</v>
      </c>
      <c r="I20" s="51">
        <v>0</v>
      </c>
      <c r="J20" s="51">
        <v>1</v>
      </c>
      <c r="K20" s="51">
        <v>300</v>
      </c>
      <c r="L20" s="51">
        <v>25</v>
      </c>
      <c r="M20" s="51">
        <f t="shared" si="0"/>
        <v>325</v>
      </c>
      <c r="N20" s="51">
        <v>0</v>
      </c>
      <c r="O20" s="51">
        <v>0</v>
      </c>
      <c r="P20" s="51">
        <f t="shared" si="1"/>
        <v>0</v>
      </c>
      <c r="Q20" s="51">
        <v>0</v>
      </c>
      <c r="R20" s="51">
        <v>0</v>
      </c>
      <c r="S20" s="51">
        <f t="shared" si="2"/>
        <v>0</v>
      </c>
      <c r="T20" s="51">
        <v>7</v>
      </c>
      <c r="U20" s="51">
        <v>1</v>
      </c>
      <c r="V20" s="52" t="s">
        <v>430</v>
      </c>
      <c r="W20" s="53">
        <v>7065992075</v>
      </c>
      <c r="X20" s="53">
        <v>41213668062</v>
      </c>
      <c r="Y20" s="53">
        <v>10031947364</v>
      </c>
      <c r="Z20" s="53">
        <v>7047632075</v>
      </c>
      <c r="AA20" s="60">
        <f t="shared" si="3"/>
        <v>48279660137</v>
      </c>
      <c r="AC20" s="55"/>
    </row>
    <row r="21" spans="1:29" s="57" customFormat="1" x14ac:dyDescent="0.15">
      <c r="A21" s="49">
        <v>12</v>
      </c>
      <c r="B21" s="48" t="s">
        <v>69</v>
      </c>
      <c r="C21" s="49" t="s">
        <v>50</v>
      </c>
      <c r="D21" s="49" t="s">
        <v>51</v>
      </c>
      <c r="E21" s="50" t="s">
        <v>52</v>
      </c>
      <c r="F21" s="47" t="s">
        <v>70</v>
      </c>
      <c r="G21" s="47" t="s">
        <v>54</v>
      </c>
      <c r="H21" s="51">
        <v>1</v>
      </c>
      <c r="I21" s="51">
        <v>0</v>
      </c>
      <c r="J21" s="51">
        <v>1</v>
      </c>
      <c r="K21" s="51">
        <v>34</v>
      </c>
      <c r="L21" s="51">
        <v>6</v>
      </c>
      <c r="M21" s="51">
        <f t="shared" si="0"/>
        <v>40</v>
      </c>
      <c r="N21" s="51">
        <v>1</v>
      </c>
      <c r="O21" s="51">
        <v>0</v>
      </c>
      <c r="P21" s="51">
        <f t="shared" si="1"/>
        <v>1</v>
      </c>
      <c r="Q21" s="51">
        <v>0</v>
      </c>
      <c r="R21" s="51">
        <v>0</v>
      </c>
      <c r="S21" s="51">
        <f t="shared" si="2"/>
        <v>0</v>
      </c>
      <c r="T21" s="51">
        <v>8</v>
      </c>
      <c r="U21" s="51">
        <v>1</v>
      </c>
      <c r="V21" s="52" t="s">
        <v>431</v>
      </c>
      <c r="W21" s="53">
        <v>172933387</v>
      </c>
      <c r="X21" s="53">
        <v>0</v>
      </c>
      <c r="Y21" s="53">
        <v>2550815</v>
      </c>
      <c r="Z21" s="53">
        <v>-3647442</v>
      </c>
      <c r="AA21" s="60">
        <f t="shared" si="3"/>
        <v>172933387</v>
      </c>
      <c r="AC21" s="58"/>
    </row>
    <row r="22" spans="1:29" s="54" customFormat="1" x14ac:dyDescent="0.15">
      <c r="A22" s="49">
        <v>13</v>
      </c>
      <c r="B22" s="61" t="s">
        <v>71</v>
      </c>
      <c r="C22" s="49" t="s">
        <v>50</v>
      </c>
      <c r="D22" s="49" t="s">
        <v>51</v>
      </c>
      <c r="E22" s="50" t="s">
        <v>52</v>
      </c>
      <c r="F22" s="62" t="s">
        <v>72</v>
      </c>
      <c r="G22" s="62" t="s">
        <v>54</v>
      </c>
      <c r="H22" s="63">
        <v>1</v>
      </c>
      <c r="I22" s="63">
        <v>0</v>
      </c>
      <c r="J22" s="63">
        <v>1</v>
      </c>
      <c r="K22" s="63">
        <v>70</v>
      </c>
      <c r="L22" s="63">
        <v>40</v>
      </c>
      <c r="M22" s="51">
        <f t="shared" si="0"/>
        <v>110</v>
      </c>
      <c r="N22" s="63">
        <v>0</v>
      </c>
      <c r="O22" s="63">
        <v>0</v>
      </c>
      <c r="P22" s="51">
        <f t="shared" si="1"/>
        <v>0</v>
      </c>
      <c r="Q22" s="63">
        <v>0</v>
      </c>
      <c r="R22" s="63">
        <v>0</v>
      </c>
      <c r="S22" s="51">
        <f t="shared" si="2"/>
        <v>0</v>
      </c>
      <c r="T22" s="63">
        <v>6</v>
      </c>
      <c r="U22" s="63">
        <v>1</v>
      </c>
      <c r="V22" s="59" t="s">
        <v>432</v>
      </c>
      <c r="W22" s="60">
        <v>225080383</v>
      </c>
      <c r="X22" s="60">
        <v>119873728</v>
      </c>
      <c r="Y22" s="60">
        <v>67847858</v>
      </c>
      <c r="Z22" s="60">
        <v>4339618</v>
      </c>
      <c r="AA22" s="60">
        <f t="shared" si="3"/>
        <v>344954111</v>
      </c>
      <c r="AC22" s="55"/>
    </row>
    <row r="23" spans="1:29" s="54" customFormat="1" x14ac:dyDescent="0.15">
      <c r="A23" s="49">
        <v>14</v>
      </c>
      <c r="B23" s="48" t="s">
        <v>73</v>
      </c>
      <c r="C23" s="49" t="s">
        <v>50</v>
      </c>
      <c r="D23" s="49" t="s">
        <v>51</v>
      </c>
      <c r="E23" s="50" t="s">
        <v>52</v>
      </c>
      <c r="F23" s="47" t="s">
        <v>74</v>
      </c>
      <c r="G23" s="47" t="s">
        <v>54</v>
      </c>
      <c r="H23" s="51">
        <v>1</v>
      </c>
      <c r="I23" s="51">
        <v>0</v>
      </c>
      <c r="J23" s="51">
        <v>1</v>
      </c>
      <c r="K23" s="51">
        <v>0</v>
      </c>
      <c r="L23" s="51">
        <v>2</v>
      </c>
      <c r="M23" s="51">
        <f t="shared" si="0"/>
        <v>2</v>
      </c>
      <c r="N23" s="51">
        <v>0</v>
      </c>
      <c r="O23" s="51">
        <v>0</v>
      </c>
      <c r="P23" s="51">
        <f t="shared" si="1"/>
        <v>0</v>
      </c>
      <c r="Q23" s="51">
        <v>0</v>
      </c>
      <c r="R23" s="51">
        <v>0</v>
      </c>
      <c r="S23" s="51">
        <f t="shared" si="2"/>
        <v>0</v>
      </c>
      <c r="T23" s="51">
        <v>6</v>
      </c>
      <c r="U23" s="51">
        <v>1</v>
      </c>
      <c r="V23" s="52" t="s">
        <v>433</v>
      </c>
      <c r="W23" s="53">
        <v>0</v>
      </c>
      <c r="X23" s="53">
        <v>0</v>
      </c>
      <c r="Y23" s="53">
        <v>0</v>
      </c>
      <c r="Z23" s="53">
        <v>0</v>
      </c>
      <c r="AA23" s="60">
        <f t="shared" si="3"/>
        <v>0</v>
      </c>
      <c r="AC23" s="55"/>
    </row>
    <row r="24" spans="1:29" s="54" customFormat="1" ht="13" x14ac:dyDescent="0.15">
      <c r="A24" s="49">
        <v>15</v>
      </c>
      <c r="B24" s="48" t="s">
        <v>75</v>
      </c>
      <c r="C24" s="49" t="s">
        <v>50</v>
      </c>
      <c r="D24" s="64" t="s">
        <v>76</v>
      </c>
      <c r="E24" s="50" t="s">
        <v>52</v>
      </c>
      <c r="F24" s="47" t="s">
        <v>77</v>
      </c>
      <c r="G24" s="47" t="s">
        <v>54</v>
      </c>
      <c r="H24" s="51">
        <v>1</v>
      </c>
      <c r="I24" s="51">
        <v>0</v>
      </c>
      <c r="J24" s="51">
        <v>1</v>
      </c>
      <c r="K24" s="51">
        <v>0</v>
      </c>
      <c r="L24" s="51">
        <v>0</v>
      </c>
      <c r="M24" s="51">
        <f t="shared" si="0"/>
        <v>0</v>
      </c>
      <c r="N24" s="51">
        <v>0</v>
      </c>
      <c r="O24" s="51">
        <v>0</v>
      </c>
      <c r="P24" s="51">
        <f t="shared" si="1"/>
        <v>0</v>
      </c>
      <c r="Q24" s="51">
        <v>0</v>
      </c>
      <c r="R24" s="51">
        <v>0</v>
      </c>
      <c r="S24" s="51">
        <f t="shared" si="2"/>
        <v>0</v>
      </c>
      <c r="T24" s="51">
        <v>0</v>
      </c>
      <c r="U24" s="51">
        <v>0</v>
      </c>
      <c r="V24" s="51"/>
      <c r="W24" s="53">
        <v>0</v>
      </c>
      <c r="X24" s="53">
        <v>0</v>
      </c>
      <c r="Y24" s="53">
        <v>0</v>
      </c>
      <c r="Z24" s="53">
        <v>0</v>
      </c>
      <c r="AA24" s="60">
        <f t="shared" si="3"/>
        <v>0</v>
      </c>
    </row>
    <row r="25" spans="1:29" s="54" customFormat="1" ht="13" x14ac:dyDescent="0.15">
      <c r="A25" s="49">
        <v>16</v>
      </c>
      <c r="B25" s="48" t="s">
        <v>78</v>
      </c>
      <c r="C25" s="49" t="s">
        <v>50</v>
      </c>
      <c r="D25" s="64" t="s">
        <v>76</v>
      </c>
      <c r="E25" s="50" t="s">
        <v>52</v>
      </c>
      <c r="F25" s="47" t="s">
        <v>79</v>
      </c>
      <c r="G25" s="47" t="s">
        <v>54</v>
      </c>
      <c r="H25" s="51">
        <v>1</v>
      </c>
      <c r="I25" s="51">
        <v>0</v>
      </c>
      <c r="J25" s="51">
        <v>1</v>
      </c>
      <c r="K25" s="51">
        <v>0</v>
      </c>
      <c r="L25" s="51">
        <v>0</v>
      </c>
      <c r="M25" s="51">
        <f t="shared" si="0"/>
        <v>0</v>
      </c>
      <c r="N25" s="51">
        <v>0</v>
      </c>
      <c r="O25" s="51">
        <v>0</v>
      </c>
      <c r="P25" s="51">
        <f t="shared" si="1"/>
        <v>0</v>
      </c>
      <c r="Q25" s="51">
        <v>0</v>
      </c>
      <c r="R25" s="51">
        <v>0</v>
      </c>
      <c r="S25" s="51">
        <f t="shared" si="2"/>
        <v>0</v>
      </c>
      <c r="T25" s="51">
        <v>0</v>
      </c>
      <c r="U25" s="51">
        <v>0</v>
      </c>
      <c r="V25" s="51"/>
      <c r="W25" s="53">
        <v>0</v>
      </c>
      <c r="X25" s="53">
        <v>0</v>
      </c>
      <c r="Y25" s="53">
        <v>0</v>
      </c>
      <c r="Z25" s="53">
        <v>0</v>
      </c>
      <c r="AA25" s="60">
        <f t="shared" si="3"/>
        <v>0</v>
      </c>
    </row>
    <row r="26" spans="1:29" s="54" customFormat="1" ht="13" x14ac:dyDescent="0.15">
      <c r="A26" s="49">
        <v>17</v>
      </c>
      <c r="B26" s="61" t="s">
        <v>80</v>
      </c>
      <c r="C26" s="49" t="s">
        <v>50</v>
      </c>
      <c r="D26" s="64" t="s">
        <v>76</v>
      </c>
      <c r="E26" s="50" t="s">
        <v>52</v>
      </c>
      <c r="F26" s="62" t="s">
        <v>81</v>
      </c>
      <c r="G26" s="62" t="s">
        <v>54</v>
      </c>
      <c r="H26" s="63">
        <v>1</v>
      </c>
      <c r="I26" s="63">
        <v>0</v>
      </c>
      <c r="J26" s="63">
        <v>1</v>
      </c>
      <c r="K26" s="63">
        <v>0</v>
      </c>
      <c r="L26" s="63">
        <v>0</v>
      </c>
      <c r="M26" s="51">
        <f t="shared" si="0"/>
        <v>0</v>
      </c>
      <c r="N26" s="63">
        <v>0</v>
      </c>
      <c r="O26" s="63">
        <v>0</v>
      </c>
      <c r="P26" s="51">
        <f t="shared" si="1"/>
        <v>0</v>
      </c>
      <c r="Q26" s="63">
        <v>0</v>
      </c>
      <c r="R26" s="63">
        <v>0</v>
      </c>
      <c r="S26" s="51">
        <f t="shared" si="2"/>
        <v>0</v>
      </c>
      <c r="T26" s="63">
        <v>6</v>
      </c>
      <c r="U26" s="63">
        <v>0</v>
      </c>
      <c r="V26" s="63"/>
      <c r="W26" s="60">
        <v>0</v>
      </c>
      <c r="X26" s="60">
        <v>0</v>
      </c>
      <c r="Y26" s="60">
        <v>0</v>
      </c>
      <c r="Z26" s="60">
        <v>0</v>
      </c>
      <c r="AA26" s="60">
        <f t="shared" si="3"/>
        <v>0</v>
      </c>
    </row>
    <row r="27" spans="1:29" s="54" customFormat="1" ht="13" x14ac:dyDescent="0.15">
      <c r="A27" s="49">
        <v>18</v>
      </c>
      <c r="B27" s="61" t="s">
        <v>82</v>
      </c>
      <c r="C27" s="49" t="s">
        <v>50</v>
      </c>
      <c r="D27" s="64" t="s">
        <v>76</v>
      </c>
      <c r="E27" s="50" t="s">
        <v>52</v>
      </c>
      <c r="F27" s="62" t="s">
        <v>83</v>
      </c>
      <c r="G27" s="62" t="s">
        <v>54</v>
      </c>
      <c r="H27" s="63">
        <v>1</v>
      </c>
      <c r="I27" s="63">
        <v>0</v>
      </c>
      <c r="J27" s="63">
        <v>1</v>
      </c>
      <c r="K27" s="63">
        <v>0</v>
      </c>
      <c r="L27" s="63">
        <v>0</v>
      </c>
      <c r="M27" s="51">
        <f t="shared" si="0"/>
        <v>0</v>
      </c>
      <c r="N27" s="63">
        <v>0</v>
      </c>
      <c r="O27" s="63">
        <v>0</v>
      </c>
      <c r="P27" s="51">
        <f t="shared" si="1"/>
        <v>0</v>
      </c>
      <c r="Q27" s="63">
        <v>0</v>
      </c>
      <c r="R27" s="63">
        <v>0</v>
      </c>
      <c r="S27" s="51">
        <f t="shared" si="2"/>
        <v>0</v>
      </c>
      <c r="T27" s="63">
        <v>0</v>
      </c>
      <c r="U27" s="63">
        <v>0</v>
      </c>
      <c r="V27" s="63"/>
      <c r="W27" s="60">
        <v>0</v>
      </c>
      <c r="X27" s="60">
        <v>0</v>
      </c>
      <c r="Y27" s="60">
        <v>0</v>
      </c>
      <c r="Z27" s="60">
        <v>0</v>
      </c>
      <c r="AA27" s="60">
        <f t="shared" si="3"/>
        <v>0</v>
      </c>
    </row>
    <row r="28" spans="1:29" s="54" customFormat="1" ht="13" x14ac:dyDescent="0.15">
      <c r="A28" s="49">
        <v>19</v>
      </c>
      <c r="B28" s="61" t="s">
        <v>434</v>
      </c>
      <c r="C28" s="49" t="s">
        <v>50</v>
      </c>
      <c r="D28" s="64" t="s">
        <v>76</v>
      </c>
      <c r="E28" s="50" t="s">
        <v>52</v>
      </c>
      <c r="F28" s="62" t="s">
        <v>84</v>
      </c>
      <c r="G28" s="62" t="s">
        <v>54</v>
      </c>
      <c r="H28" s="63">
        <v>1</v>
      </c>
      <c r="I28" s="63">
        <v>0</v>
      </c>
      <c r="J28" s="63">
        <v>1</v>
      </c>
      <c r="K28" s="63">
        <v>500</v>
      </c>
      <c r="L28" s="63">
        <v>69</v>
      </c>
      <c r="M28" s="51">
        <f t="shared" si="0"/>
        <v>569</v>
      </c>
      <c r="N28" s="63">
        <v>0</v>
      </c>
      <c r="O28" s="63">
        <v>0</v>
      </c>
      <c r="P28" s="51">
        <f t="shared" si="1"/>
        <v>0</v>
      </c>
      <c r="Q28" s="63">
        <v>0</v>
      </c>
      <c r="R28" s="63">
        <v>0</v>
      </c>
      <c r="S28" s="51">
        <f t="shared" si="2"/>
        <v>0</v>
      </c>
      <c r="T28" s="63">
        <v>6</v>
      </c>
      <c r="U28" s="63">
        <v>1</v>
      </c>
      <c r="V28" s="59" t="s">
        <v>435</v>
      </c>
      <c r="W28" s="60">
        <v>0</v>
      </c>
      <c r="X28" s="60">
        <v>0</v>
      </c>
      <c r="Y28" s="60">
        <v>0</v>
      </c>
      <c r="Z28" s="60">
        <v>0</v>
      </c>
      <c r="AA28" s="60">
        <f t="shared" si="3"/>
        <v>0</v>
      </c>
    </row>
    <row r="29" spans="1:29" s="54" customFormat="1" ht="13" x14ac:dyDescent="0.15">
      <c r="A29" s="49">
        <v>20</v>
      </c>
      <c r="B29" s="61" t="s">
        <v>85</v>
      </c>
      <c r="C29" s="49" t="s">
        <v>50</v>
      </c>
      <c r="D29" s="64" t="s">
        <v>76</v>
      </c>
      <c r="E29" s="50" t="s">
        <v>52</v>
      </c>
      <c r="F29" s="62" t="s">
        <v>86</v>
      </c>
      <c r="G29" s="62" t="s">
        <v>54</v>
      </c>
      <c r="H29" s="63">
        <v>1</v>
      </c>
      <c r="I29" s="63">
        <v>0</v>
      </c>
      <c r="J29" s="63">
        <v>1</v>
      </c>
      <c r="K29" s="63">
        <v>73</v>
      </c>
      <c r="L29" s="63">
        <v>0</v>
      </c>
      <c r="M29" s="51">
        <f t="shared" si="0"/>
        <v>73</v>
      </c>
      <c r="N29" s="63">
        <v>0</v>
      </c>
      <c r="O29" s="63">
        <v>0</v>
      </c>
      <c r="P29" s="51">
        <f t="shared" si="1"/>
        <v>0</v>
      </c>
      <c r="Q29" s="63">
        <v>0</v>
      </c>
      <c r="R29" s="63">
        <v>0</v>
      </c>
      <c r="S29" s="51">
        <f t="shared" si="2"/>
        <v>0</v>
      </c>
      <c r="T29" s="63">
        <v>6</v>
      </c>
      <c r="U29" s="65">
        <v>1</v>
      </c>
      <c r="V29" s="59" t="s">
        <v>436</v>
      </c>
      <c r="W29" s="60">
        <v>0</v>
      </c>
      <c r="X29" s="60">
        <v>0</v>
      </c>
      <c r="Y29" s="60">
        <v>0</v>
      </c>
      <c r="Z29" s="60">
        <v>0</v>
      </c>
      <c r="AA29" s="60">
        <f t="shared" si="3"/>
        <v>0</v>
      </c>
    </row>
    <row r="30" spans="1:29" s="54" customFormat="1" ht="13" x14ac:dyDescent="0.15">
      <c r="A30" s="49">
        <v>21</v>
      </c>
      <c r="B30" s="48" t="s">
        <v>87</v>
      </c>
      <c r="C30" s="49" t="s">
        <v>50</v>
      </c>
      <c r="D30" s="64" t="s">
        <v>76</v>
      </c>
      <c r="E30" s="50" t="s">
        <v>52</v>
      </c>
      <c r="F30" s="47" t="s">
        <v>88</v>
      </c>
      <c r="G30" s="47" t="s">
        <v>54</v>
      </c>
      <c r="H30" s="51">
        <v>1</v>
      </c>
      <c r="I30" s="51">
        <v>0</v>
      </c>
      <c r="J30" s="51">
        <v>1</v>
      </c>
      <c r="K30" s="51">
        <v>0</v>
      </c>
      <c r="L30" s="51">
        <v>0</v>
      </c>
      <c r="M30" s="51">
        <f t="shared" si="0"/>
        <v>0</v>
      </c>
      <c r="N30" s="51">
        <v>0</v>
      </c>
      <c r="O30" s="51">
        <v>0</v>
      </c>
      <c r="P30" s="51">
        <f t="shared" si="1"/>
        <v>0</v>
      </c>
      <c r="Q30" s="51">
        <v>0</v>
      </c>
      <c r="R30" s="51">
        <v>0</v>
      </c>
      <c r="S30" s="51">
        <f t="shared" si="2"/>
        <v>0</v>
      </c>
      <c r="T30" s="51">
        <v>3</v>
      </c>
      <c r="U30" s="51">
        <v>0</v>
      </c>
      <c r="V30" s="51"/>
      <c r="W30" s="53">
        <v>0</v>
      </c>
      <c r="X30" s="53">
        <v>0</v>
      </c>
      <c r="Y30" s="53">
        <v>0</v>
      </c>
      <c r="Z30" s="53">
        <v>0</v>
      </c>
      <c r="AA30" s="60">
        <f t="shared" si="3"/>
        <v>0</v>
      </c>
    </row>
    <row r="31" spans="1:29" s="54" customFormat="1" ht="13" x14ac:dyDescent="0.15">
      <c r="A31" s="49">
        <v>22</v>
      </c>
      <c r="B31" s="48" t="s">
        <v>89</v>
      </c>
      <c r="C31" s="49" t="s">
        <v>50</v>
      </c>
      <c r="D31" s="66" t="s">
        <v>90</v>
      </c>
      <c r="E31" s="50" t="s">
        <v>52</v>
      </c>
      <c r="F31" s="47" t="s">
        <v>91</v>
      </c>
      <c r="G31" s="47" t="s">
        <v>54</v>
      </c>
      <c r="H31" s="51">
        <v>1</v>
      </c>
      <c r="I31" s="51">
        <v>0</v>
      </c>
      <c r="J31" s="51">
        <v>1</v>
      </c>
      <c r="K31" s="51">
        <v>0</v>
      </c>
      <c r="L31" s="51">
        <v>0</v>
      </c>
      <c r="M31" s="51">
        <f t="shared" si="0"/>
        <v>0</v>
      </c>
      <c r="N31" s="51">
        <v>0</v>
      </c>
      <c r="O31" s="51">
        <v>0</v>
      </c>
      <c r="P31" s="51">
        <f t="shared" si="1"/>
        <v>0</v>
      </c>
      <c r="Q31" s="51">
        <v>0</v>
      </c>
      <c r="R31" s="51">
        <v>0</v>
      </c>
      <c r="S31" s="51">
        <f t="shared" si="2"/>
        <v>0</v>
      </c>
      <c r="T31" s="51">
        <v>3</v>
      </c>
      <c r="U31" s="51">
        <v>0</v>
      </c>
      <c r="V31" s="51"/>
      <c r="W31" s="53">
        <v>0</v>
      </c>
      <c r="X31" s="53">
        <v>0</v>
      </c>
      <c r="Y31" s="53">
        <v>0</v>
      </c>
      <c r="Z31" s="53">
        <v>0</v>
      </c>
      <c r="AA31" s="60">
        <f t="shared" si="3"/>
        <v>0</v>
      </c>
    </row>
    <row r="32" spans="1:29" s="54" customFormat="1" ht="13" x14ac:dyDescent="0.15">
      <c r="A32" s="49">
        <v>23</v>
      </c>
      <c r="B32" s="48" t="s">
        <v>95</v>
      </c>
      <c r="C32" s="49" t="s">
        <v>50</v>
      </c>
      <c r="D32" s="64" t="s">
        <v>76</v>
      </c>
      <c r="E32" s="50" t="s">
        <v>52</v>
      </c>
      <c r="F32" s="47" t="s">
        <v>96</v>
      </c>
      <c r="G32" s="67" t="s">
        <v>92</v>
      </c>
      <c r="H32" s="51">
        <v>1</v>
      </c>
      <c r="I32" s="51">
        <v>0</v>
      </c>
      <c r="J32" s="51">
        <v>1</v>
      </c>
      <c r="K32" s="51">
        <v>100</v>
      </c>
      <c r="L32" s="51">
        <v>53</v>
      </c>
      <c r="M32" s="51">
        <f t="shared" ref="M32:M33" si="4">SUM(K32:L32)</f>
        <v>153</v>
      </c>
      <c r="N32" s="51">
        <v>0</v>
      </c>
      <c r="O32" s="51">
        <v>0</v>
      </c>
      <c r="P32" s="51">
        <f t="shared" ref="P32:P33" si="5">SUM(N32:O32)</f>
        <v>0</v>
      </c>
      <c r="Q32" s="51">
        <v>0</v>
      </c>
      <c r="R32" s="51">
        <v>0</v>
      </c>
      <c r="S32" s="51">
        <f t="shared" ref="S32:S33" si="6">SUM(Q32:R32)</f>
        <v>0</v>
      </c>
      <c r="T32" s="51">
        <v>8</v>
      </c>
      <c r="U32" s="51">
        <v>1</v>
      </c>
      <c r="V32" s="52" t="s">
        <v>440</v>
      </c>
      <c r="W32" s="53">
        <v>1841180531</v>
      </c>
      <c r="X32" s="53">
        <v>8037243239</v>
      </c>
      <c r="Y32" s="53">
        <v>2346689523</v>
      </c>
      <c r="Z32" s="53">
        <v>1719344598</v>
      </c>
      <c r="AA32" s="53">
        <f t="shared" ref="AA32:AA39" si="7">SUM(W32:X32)</f>
        <v>9878423770</v>
      </c>
    </row>
    <row r="33" spans="1:28" s="54" customFormat="1" ht="13" x14ac:dyDescent="0.15">
      <c r="A33" s="49">
        <v>24</v>
      </c>
      <c r="B33" s="48" t="s">
        <v>97</v>
      </c>
      <c r="C33" s="49" t="s">
        <v>50</v>
      </c>
      <c r="D33" s="64" t="s">
        <v>76</v>
      </c>
      <c r="E33" s="50" t="s">
        <v>52</v>
      </c>
      <c r="F33" s="47" t="s">
        <v>98</v>
      </c>
      <c r="G33" s="67" t="s">
        <v>92</v>
      </c>
      <c r="H33" s="51">
        <v>1</v>
      </c>
      <c r="I33" s="51">
        <v>0</v>
      </c>
      <c r="J33" s="51">
        <v>1</v>
      </c>
      <c r="K33" s="51">
        <v>200</v>
      </c>
      <c r="L33" s="51">
        <v>96</v>
      </c>
      <c r="M33" s="51">
        <f t="shared" si="4"/>
        <v>296</v>
      </c>
      <c r="N33" s="51">
        <v>0</v>
      </c>
      <c r="O33" s="51">
        <v>0</v>
      </c>
      <c r="P33" s="51">
        <f t="shared" si="5"/>
        <v>0</v>
      </c>
      <c r="Q33" s="51">
        <v>0</v>
      </c>
      <c r="R33" s="51">
        <v>0</v>
      </c>
      <c r="S33" s="51">
        <f t="shared" si="6"/>
        <v>0</v>
      </c>
      <c r="T33" s="51">
        <v>7</v>
      </c>
      <c r="U33" s="51">
        <v>1</v>
      </c>
      <c r="V33" s="52" t="s">
        <v>441</v>
      </c>
      <c r="W33" s="53">
        <v>5644524863</v>
      </c>
      <c r="X33" s="53">
        <v>16092248638</v>
      </c>
      <c r="Y33" s="53">
        <v>8519549622</v>
      </c>
      <c r="Z33" s="53">
        <v>6983714121</v>
      </c>
      <c r="AA33" s="53">
        <f t="shared" si="7"/>
        <v>21736773501</v>
      </c>
    </row>
    <row r="34" spans="1:28" s="54" customFormat="1" ht="13" x14ac:dyDescent="0.15">
      <c r="A34" s="49">
        <v>25</v>
      </c>
      <c r="B34" s="48" t="s">
        <v>99</v>
      </c>
      <c r="C34" s="49" t="s">
        <v>50</v>
      </c>
      <c r="D34" s="64" t="s">
        <v>76</v>
      </c>
      <c r="E34" s="50" t="s">
        <v>52</v>
      </c>
      <c r="F34" s="47" t="s">
        <v>100</v>
      </c>
      <c r="G34" s="67" t="s">
        <v>92</v>
      </c>
      <c r="H34" s="51">
        <v>1</v>
      </c>
      <c r="I34" s="51">
        <v>0</v>
      </c>
      <c r="J34" s="51">
        <v>1</v>
      </c>
      <c r="K34" s="51">
        <v>200</v>
      </c>
      <c r="L34" s="51">
        <v>104</v>
      </c>
      <c r="M34" s="51">
        <f t="shared" ref="M34:M40" si="8">SUM(K34:L34)</f>
        <v>304</v>
      </c>
      <c r="N34" s="51">
        <v>0</v>
      </c>
      <c r="O34" s="51">
        <v>0</v>
      </c>
      <c r="P34" s="51">
        <f t="shared" ref="P34:P40" si="9">SUM(N34:O34)</f>
        <v>0</v>
      </c>
      <c r="Q34" s="51">
        <v>0</v>
      </c>
      <c r="R34" s="51">
        <v>0</v>
      </c>
      <c r="S34" s="51">
        <f t="shared" ref="S34:S40" si="10">SUM(Q34:R34)</f>
        <v>0</v>
      </c>
      <c r="T34" s="51">
        <v>8</v>
      </c>
      <c r="U34" s="51">
        <v>1</v>
      </c>
      <c r="V34" s="52" t="s">
        <v>442</v>
      </c>
      <c r="W34" s="53">
        <v>6777470664</v>
      </c>
      <c r="X34" s="53">
        <v>20650683047</v>
      </c>
      <c r="Y34" s="53">
        <v>10706391005</v>
      </c>
      <c r="Z34" s="53">
        <v>8968917081</v>
      </c>
      <c r="AA34" s="53">
        <f t="shared" si="7"/>
        <v>27428153711</v>
      </c>
    </row>
    <row r="35" spans="1:28" s="54" customFormat="1" ht="13" x14ac:dyDescent="0.15">
      <c r="A35" s="49">
        <v>26</v>
      </c>
      <c r="B35" s="48" t="s">
        <v>101</v>
      </c>
      <c r="C35" s="49" t="s">
        <v>50</v>
      </c>
      <c r="D35" s="64" t="s">
        <v>76</v>
      </c>
      <c r="E35" s="50" t="s">
        <v>52</v>
      </c>
      <c r="F35" s="47" t="s">
        <v>102</v>
      </c>
      <c r="G35" s="67" t="s">
        <v>92</v>
      </c>
      <c r="H35" s="51">
        <v>1</v>
      </c>
      <c r="I35" s="51">
        <v>0</v>
      </c>
      <c r="J35" s="51">
        <v>1</v>
      </c>
      <c r="K35" s="51">
        <v>200</v>
      </c>
      <c r="L35" s="51">
        <v>69</v>
      </c>
      <c r="M35" s="51">
        <f t="shared" si="8"/>
        <v>269</v>
      </c>
      <c r="N35" s="51">
        <v>0</v>
      </c>
      <c r="O35" s="51">
        <v>0</v>
      </c>
      <c r="P35" s="51">
        <f t="shared" si="9"/>
        <v>0</v>
      </c>
      <c r="Q35" s="51">
        <v>0</v>
      </c>
      <c r="R35" s="51">
        <v>0</v>
      </c>
      <c r="S35" s="51">
        <f t="shared" si="10"/>
        <v>0</v>
      </c>
      <c r="T35" s="51">
        <v>8</v>
      </c>
      <c r="U35" s="51">
        <v>1</v>
      </c>
      <c r="V35" s="52" t="s">
        <v>443</v>
      </c>
      <c r="W35" s="53">
        <v>4321701601</v>
      </c>
      <c r="X35" s="53">
        <v>9728278910</v>
      </c>
      <c r="Y35" s="53">
        <v>8920369697</v>
      </c>
      <c r="Z35" s="53">
        <v>4318401601</v>
      </c>
      <c r="AA35" s="53">
        <f t="shared" si="7"/>
        <v>14049980511</v>
      </c>
    </row>
    <row r="36" spans="1:28" s="54" customFormat="1" ht="13.5" customHeight="1" x14ac:dyDescent="0.15">
      <c r="A36" s="49">
        <v>27</v>
      </c>
      <c r="B36" s="48" t="s">
        <v>444</v>
      </c>
      <c r="C36" s="49" t="s">
        <v>50</v>
      </c>
      <c r="D36" s="64" t="s">
        <v>273</v>
      </c>
      <c r="E36" s="50" t="s">
        <v>52</v>
      </c>
      <c r="F36" s="47" t="s">
        <v>445</v>
      </c>
      <c r="G36" s="67" t="s">
        <v>439</v>
      </c>
      <c r="H36" s="51">
        <v>1</v>
      </c>
      <c r="I36" s="51">
        <v>0</v>
      </c>
      <c r="J36" s="51">
        <v>1</v>
      </c>
      <c r="K36" s="51">
        <v>0</v>
      </c>
      <c r="L36" s="51">
        <v>0</v>
      </c>
      <c r="M36" s="51">
        <f t="shared" si="8"/>
        <v>0</v>
      </c>
      <c r="N36" s="51">
        <v>0</v>
      </c>
      <c r="O36" s="51">
        <v>0</v>
      </c>
      <c r="P36" s="51">
        <f t="shared" si="9"/>
        <v>0</v>
      </c>
      <c r="Q36" s="51">
        <v>0</v>
      </c>
      <c r="R36" s="51">
        <v>0</v>
      </c>
      <c r="S36" s="51">
        <f t="shared" si="10"/>
        <v>0</v>
      </c>
      <c r="T36" s="51">
        <v>6</v>
      </c>
      <c r="U36" s="51">
        <v>0</v>
      </c>
      <c r="V36" s="51"/>
      <c r="W36" s="53">
        <v>0</v>
      </c>
      <c r="X36" s="53">
        <v>0</v>
      </c>
      <c r="Y36" s="53">
        <v>0</v>
      </c>
      <c r="Z36" s="53">
        <v>0</v>
      </c>
      <c r="AA36" s="53">
        <f t="shared" si="7"/>
        <v>0</v>
      </c>
    </row>
    <row r="37" spans="1:28" s="54" customFormat="1" ht="13.5" customHeight="1" x14ac:dyDescent="0.15">
      <c r="A37" s="49">
        <v>28</v>
      </c>
      <c r="B37" s="48" t="s">
        <v>446</v>
      </c>
      <c r="C37" s="49" t="s">
        <v>50</v>
      </c>
      <c r="D37" s="64" t="s">
        <v>273</v>
      </c>
      <c r="E37" s="50" t="s">
        <v>52</v>
      </c>
      <c r="F37" s="47" t="s">
        <v>447</v>
      </c>
      <c r="G37" s="67" t="s">
        <v>439</v>
      </c>
      <c r="H37" s="51">
        <v>1</v>
      </c>
      <c r="I37" s="51">
        <v>0</v>
      </c>
      <c r="J37" s="51">
        <v>1</v>
      </c>
      <c r="K37" s="51">
        <v>0</v>
      </c>
      <c r="L37" s="51">
        <v>0</v>
      </c>
      <c r="M37" s="51">
        <f t="shared" si="8"/>
        <v>0</v>
      </c>
      <c r="N37" s="51">
        <v>0</v>
      </c>
      <c r="O37" s="51">
        <v>0</v>
      </c>
      <c r="P37" s="51">
        <f t="shared" si="9"/>
        <v>0</v>
      </c>
      <c r="Q37" s="51">
        <v>0</v>
      </c>
      <c r="R37" s="51">
        <v>0</v>
      </c>
      <c r="S37" s="51">
        <f t="shared" si="10"/>
        <v>0</v>
      </c>
      <c r="T37" s="51">
        <v>6</v>
      </c>
      <c r="U37" s="51">
        <v>0</v>
      </c>
      <c r="V37" s="51"/>
      <c r="W37" s="53">
        <v>0</v>
      </c>
      <c r="X37" s="53">
        <v>0</v>
      </c>
      <c r="Y37" s="53">
        <v>0</v>
      </c>
      <c r="Z37" s="53">
        <v>0</v>
      </c>
      <c r="AA37" s="53">
        <f t="shared" si="7"/>
        <v>0</v>
      </c>
    </row>
    <row r="38" spans="1:28" s="54" customFormat="1" ht="13.5" customHeight="1" x14ac:dyDescent="0.15">
      <c r="A38" s="49">
        <v>29</v>
      </c>
      <c r="B38" s="48" t="s">
        <v>448</v>
      </c>
      <c r="C38" s="49" t="s">
        <v>50</v>
      </c>
      <c r="D38" s="64" t="s">
        <v>273</v>
      </c>
      <c r="E38" s="50" t="s">
        <v>52</v>
      </c>
      <c r="F38" s="47" t="s">
        <v>449</v>
      </c>
      <c r="G38" s="67" t="s">
        <v>439</v>
      </c>
      <c r="H38" s="51">
        <v>1</v>
      </c>
      <c r="I38" s="51">
        <v>0</v>
      </c>
      <c r="J38" s="51">
        <v>1</v>
      </c>
      <c r="K38" s="51">
        <v>0</v>
      </c>
      <c r="L38" s="51">
        <v>0</v>
      </c>
      <c r="M38" s="51">
        <f t="shared" si="8"/>
        <v>0</v>
      </c>
      <c r="N38" s="51">
        <v>0</v>
      </c>
      <c r="O38" s="51">
        <v>0</v>
      </c>
      <c r="P38" s="51">
        <f t="shared" si="9"/>
        <v>0</v>
      </c>
      <c r="Q38" s="51">
        <v>0</v>
      </c>
      <c r="R38" s="51">
        <v>0</v>
      </c>
      <c r="S38" s="51">
        <f t="shared" si="10"/>
        <v>0</v>
      </c>
      <c r="T38" s="51">
        <v>6</v>
      </c>
      <c r="U38" s="51">
        <v>0</v>
      </c>
      <c r="V38" s="51"/>
      <c r="W38" s="53">
        <v>0</v>
      </c>
      <c r="X38" s="53">
        <v>0</v>
      </c>
      <c r="Y38" s="53">
        <v>0</v>
      </c>
      <c r="Z38" s="53">
        <v>0</v>
      </c>
      <c r="AA38" s="53">
        <f t="shared" si="7"/>
        <v>0</v>
      </c>
    </row>
    <row r="39" spans="1:28" s="54" customFormat="1" ht="13.5" customHeight="1" x14ac:dyDescent="0.15">
      <c r="A39" s="49">
        <v>30</v>
      </c>
      <c r="B39" s="48" t="s">
        <v>450</v>
      </c>
      <c r="C39" s="49" t="s">
        <v>50</v>
      </c>
      <c r="D39" s="64" t="s">
        <v>273</v>
      </c>
      <c r="E39" s="50" t="s">
        <v>52</v>
      </c>
      <c r="F39" s="47" t="s">
        <v>451</v>
      </c>
      <c r="G39" s="67" t="s">
        <v>439</v>
      </c>
      <c r="H39" s="51">
        <v>1</v>
      </c>
      <c r="I39" s="51">
        <v>0</v>
      </c>
      <c r="J39" s="51">
        <v>1</v>
      </c>
      <c r="K39" s="51">
        <v>0</v>
      </c>
      <c r="L39" s="51">
        <v>0</v>
      </c>
      <c r="M39" s="51">
        <f t="shared" si="8"/>
        <v>0</v>
      </c>
      <c r="N39" s="51">
        <v>0</v>
      </c>
      <c r="O39" s="51">
        <v>0</v>
      </c>
      <c r="P39" s="51">
        <f t="shared" si="9"/>
        <v>0</v>
      </c>
      <c r="Q39" s="51">
        <v>0</v>
      </c>
      <c r="R39" s="51">
        <v>0</v>
      </c>
      <c r="S39" s="51">
        <f t="shared" si="10"/>
        <v>0</v>
      </c>
      <c r="T39" s="51">
        <v>8</v>
      </c>
      <c r="U39" s="51">
        <v>0</v>
      </c>
      <c r="V39" s="51"/>
      <c r="W39" s="53">
        <v>0</v>
      </c>
      <c r="X39" s="53">
        <v>0</v>
      </c>
      <c r="Y39" s="53">
        <v>0</v>
      </c>
      <c r="Z39" s="53">
        <v>0</v>
      </c>
      <c r="AA39" s="53">
        <f t="shared" si="7"/>
        <v>0</v>
      </c>
    </row>
    <row r="40" spans="1:28" s="73" customFormat="1" ht="14.25" customHeight="1" x14ac:dyDescent="0.15">
      <c r="A40" s="49">
        <v>31</v>
      </c>
      <c r="B40" s="68" t="s">
        <v>452</v>
      </c>
      <c r="C40" s="49" t="s">
        <v>50</v>
      </c>
      <c r="D40" s="64" t="s">
        <v>453</v>
      </c>
      <c r="E40" s="69" t="s">
        <v>52</v>
      </c>
      <c r="F40" s="49" t="s">
        <v>454</v>
      </c>
      <c r="G40" s="70" t="s">
        <v>439</v>
      </c>
      <c r="H40" s="71">
        <v>1</v>
      </c>
      <c r="I40" s="71">
        <v>0</v>
      </c>
      <c r="J40" s="71">
        <v>1</v>
      </c>
      <c r="K40" s="71">
        <v>0</v>
      </c>
      <c r="L40" s="71">
        <v>0</v>
      </c>
      <c r="M40" s="71">
        <f t="shared" si="8"/>
        <v>0</v>
      </c>
      <c r="N40" s="71">
        <v>0</v>
      </c>
      <c r="O40" s="71">
        <v>0</v>
      </c>
      <c r="P40" s="71">
        <f t="shared" si="9"/>
        <v>0</v>
      </c>
      <c r="Q40" s="71">
        <v>0</v>
      </c>
      <c r="R40" s="71">
        <v>0</v>
      </c>
      <c r="S40" s="71">
        <f t="shared" si="10"/>
        <v>0</v>
      </c>
      <c r="T40" s="71">
        <v>6</v>
      </c>
      <c r="U40" s="71">
        <v>0</v>
      </c>
      <c r="V40" s="71"/>
      <c r="W40" s="72">
        <v>0</v>
      </c>
      <c r="X40" s="72">
        <v>0</v>
      </c>
      <c r="Y40" s="72">
        <v>0</v>
      </c>
      <c r="Z40" s="72">
        <v>0</v>
      </c>
      <c r="AA40" s="53">
        <f>SUM(W40:Z40)</f>
        <v>0</v>
      </c>
    </row>
    <row r="41" spans="1:28" x14ac:dyDescent="0.15">
      <c r="A41" s="74"/>
      <c r="B41" s="75" t="s">
        <v>103</v>
      </c>
      <c r="C41" s="75"/>
      <c r="D41" s="75"/>
      <c r="E41" s="75"/>
      <c r="F41" s="76" t="s">
        <v>455</v>
      </c>
      <c r="G41" s="77"/>
      <c r="H41" s="78">
        <f t="shared" ref="H41:U41" si="11">SUM(H10:H40)</f>
        <v>31</v>
      </c>
      <c r="I41" s="78">
        <f t="shared" si="11"/>
        <v>0</v>
      </c>
      <c r="J41" s="78">
        <f t="shared" si="11"/>
        <v>31</v>
      </c>
      <c r="K41" s="78">
        <f t="shared" si="11"/>
        <v>5408</v>
      </c>
      <c r="L41" s="78">
        <f t="shared" si="11"/>
        <v>1151</v>
      </c>
      <c r="M41" s="78">
        <f t="shared" si="11"/>
        <v>6559</v>
      </c>
      <c r="N41" s="78">
        <f t="shared" si="11"/>
        <v>30</v>
      </c>
      <c r="O41" s="78">
        <f t="shared" si="11"/>
        <v>6</v>
      </c>
      <c r="P41" s="78">
        <f t="shared" si="11"/>
        <v>36</v>
      </c>
      <c r="Q41" s="78">
        <f t="shared" si="11"/>
        <v>0</v>
      </c>
      <c r="R41" s="78">
        <f t="shared" si="11"/>
        <v>0</v>
      </c>
      <c r="S41" s="78">
        <f t="shared" si="11"/>
        <v>0</v>
      </c>
      <c r="T41" s="78">
        <f t="shared" si="11"/>
        <v>177</v>
      </c>
      <c r="U41" s="78">
        <f t="shared" si="11"/>
        <v>16</v>
      </c>
      <c r="V41" s="78">
        <f>SUM(V10:V39)</f>
        <v>0</v>
      </c>
      <c r="W41" s="78">
        <f>SUM(W10:W40)</f>
        <v>32084843504</v>
      </c>
      <c r="X41" s="78">
        <f>SUM(X10:X40)</f>
        <v>107607382810</v>
      </c>
      <c r="Y41" s="78">
        <f>SUM(Y10:Y40)</f>
        <v>45084197767</v>
      </c>
      <c r="Z41" s="78">
        <f>SUM(Z10:Z40)</f>
        <v>29057287507</v>
      </c>
      <c r="AA41" s="78">
        <f>SUM(AA10:AA40)</f>
        <v>139692226314</v>
      </c>
      <c r="AB41" s="79">
        <f>AA41</f>
        <v>139692226314</v>
      </c>
    </row>
    <row r="42" spans="1:28" s="85" customFormat="1" x14ac:dyDescent="0.15">
      <c r="A42" s="80" t="s">
        <v>104</v>
      </c>
      <c r="B42" s="81" t="s">
        <v>105</v>
      </c>
      <c r="C42" s="82"/>
      <c r="D42" s="82"/>
      <c r="E42" s="82"/>
      <c r="F42" s="83"/>
      <c r="G42" s="84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2"/>
      <c r="X42" s="82"/>
      <c r="Y42" s="82"/>
      <c r="Z42" s="82"/>
      <c r="AA42" s="82"/>
    </row>
    <row r="43" spans="1:28" s="54" customFormat="1" x14ac:dyDescent="0.15">
      <c r="A43" s="47">
        <v>1</v>
      </c>
      <c r="B43" s="48" t="s">
        <v>456</v>
      </c>
      <c r="C43" s="49" t="s">
        <v>50</v>
      </c>
      <c r="D43" s="49" t="s">
        <v>51</v>
      </c>
      <c r="E43" s="69" t="s">
        <v>106</v>
      </c>
      <c r="F43" s="47" t="s">
        <v>107</v>
      </c>
      <c r="G43" s="67" t="s">
        <v>108</v>
      </c>
      <c r="H43" s="51">
        <v>1</v>
      </c>
      <c r="I43" s="51">
        <v>0</v>
      </c>
      <c r="J43" s="51">
        <v>1</v>
      </c>
      <c r="K43" s="51">
        <v>1413</v>
      </c>
      <c r="L43" s="51">
        <v>720</v>
      </c>
      <c r="M43" s="51">
        <f>SUM(K43:L43)</f>
        <v>2133</v>
      </c>
      <c r="N43" s="51">
        <v>6</v>
      </c>
      <c r="O43" s="51">
        <v>7</v>
      </c>
      <c r="P43" s="51">
        <f>SUM(N43:O43)</f>
        <v>13</v>
      </c>
      <c r="Q43" s="51">
        <v>0</v>
      </c>
      <c r="R43" s="51">
        <v>0</v>
      </c>
      <c r="S43" s="51">
        <f t="shared" ref="S43:S61" si="12">SUM(Q43:R43)</f>
        <v>0</v>
      </c>
      <c r="T43" s="51">
        <v>8</v>
      </c>
      <c r="U43" s="51">
        <v>1</v>
      </c>
      <c r="V43" s="52" t="s">
        <v>457</v>
      </c>
      <c r="W43" s="53">
        <v>15176751015</v>
      </c>
      <c r="X43" s="53">
        <v>26234310736</v>
      </c>
      <c r="Y43" s="53">
        <v>3853723705</v>
      </c>
      <c r="Z43" s="53">
        <v>308930497</v>
      </c>
      <c r="AA43" s="53">
        <f t="shared" ref="AA43:AA49" si="13">SUM(W43:X43)</f>
        <v>41411061751</v>
      </c>
    </row>
    <row r="44" spans="1:28" s="54" customFormat="1" x14ac:dyDescent="0.15">
      <c r="A44" s="47">
        <v>2</v>
      </c>
      <c r="B44" s="48" t="s">
        <v>109</v>
      </c>
      <c r="C44" s="49" t="s">
        <v>50</v>
      </c>
      <c r="D44" s="49" t="s">
        <v>51</v>
      </c>
      <c r="E44" s="69" t="s">
        <v>106</v>
      </c>
      <c r="F44" s="47" t="s">
        <v>110</v>
      </c>
      <c r="G44" s="47" t="s">
        <v>108</v>
      </c>
      <c r="H44" s="51">
        <v>1</v>
      </c>
      <c r="I44" s="51">
        <v>0</v>
      </c>
      <c r="J44" s="51">
        <v>1</v>
      </c>
      <c r="K44" s="51">
        <v>1000</v>
      </c>
      <c r="L44" s="51">
        <v>556</v>
      </c>
      <c r="M44" s="51">
        <f>SUM(K44:L44)</f>
        <v>1556</v>
      </c>
      <c r="N44" s="51">
        <v>2</v>
      </c>
      <c r="O44" s="51">
        <v>2</v>
      </c>
      <c r="P44" s="51">
        <f>SUM(N44:O44)</f>
        <v>4</v>
      </c>
      <c r="Q44" s="51">
        <v>0</v>
      </c>
      <c r="R44" s="51">
        <v>0</v>
      </c>
      <c r="S44" s="51">
        <f t="shared" si="12"/>
        <v>0</v>
      </c>
      <c r="T44" s="51">
        <v>8</v>
      </c>
      <c r="U44" s="51">
        <v>1</v>
      </c>
      <c r="V44" s="52" t="s">
        <v>458</v>
      </c>
      <c r="W44" s="53">
        <v>2911807815</v>
      </c>
      <c r="X44" s="53">
        <v>2047912560</v>
      </c>
      <c r="Y44" s="53">
        <v>250042646</v>
      </c>
      <c r="Z44" s="53">
        <v>-3769807</v>
      </c>
      <c r="AA44" s="53">
        <f t="shared" si="13"/>
        <v>4959720375</v>
      </c>
    </row>
    <row r="45" spans="1:28" s="54" customFormat="1" x14ac:dyDescent="0.15">
      <c r="A45" s="47">
        <v>3</v>
      </c>
      <c r="B45" s="48" t="s">
        <v>111</v>
      </c>
      <c r="C45" s="49" t="s">
        <v>50</v>
      </c>
      <c r="D45" s="49" t="s">
        <v>51</v>
      </c>
      <c r="E45" s="69" t="s">
        <v>106</v>
      </c>
      <c r="F45" s="47" t="s">
        <v>112</v>
      </c>
      <c r="G45" s="67" t="s">
        <v>108</v>
      </c>
      <c r="H45" s="51">
        <v>1</v>
      </c>
      <c r="I45" s="51">
        <v>0</v>
      </c>
      <c r="J45" s="51">
        <v>1</v>
      </c>
      <c r="K45" s="51">
        <v>0</v>
      </c>
      <c r="L45" s="51">
        <v>0</v>
      </c>
      <c r="M45" s="51">
        <f>SUM(K45:L45)</f>
        <v>0</v>
      </c>
      <c r="N45" s="51">
        <v>0</v>
      </c>
      <c r="O45" s="51">
        <v>0</v>
      </c>
      <c r="P45" s="51">
        <f>SUM(N45:O45)</f>
        <v>0</v>
      </c>
      <c r="Q45" s="51">
        <v>0</v>
      </c>
      <c r="R45" s="51">
        <v>0</v>
      </c>
      <c r="S45" s="51">
        <f t="shared" si="12"/>
        <v>0</v>
      </c>
      <c r="T45" s="51">
        <v>6</v>
      </c>
      <c r="U45" s="51">
        <v>0</v>
      </c>
      <c r="V45" s="51"/>
      <c r="W45" s="53">
        <v>0</v>
      </c>
      <c r="X45" s="53">
        <v>0</v>
      </c>
      <c r="Y45" s="53">
        <v>0</v>
      </c>
      <c r="Z45" s="53">
        <v>0</v>
      </c>
      <c r="AA45" s="53">
        <f t="shared" si="13"/>
        <v>0</v>
      </c>
    </row>
    <row r="46" spans="1:28" s="54" customFormat="1" x14ac:dyDescent="0.15">
      <c r="A46" s="47">
        <v>4</v>
      </c>
      <c r="B46" s="48" t="s">
        <v>113</v>
      </c>
      <c r="C46" s="49" t="s">
        <v>50</v>
      </c>
      <c r="D46" s="49" t="s">
        <v>51</v>
      </c>
      <c r="E46" s="69" t="s">
        <v>106</v>
      </c>
      <c r="F46" s="47" t="s">
        <v>114</v>
      </c>
      <c r="G46" s="67" t="s">
        <v>108</v>
      </c>
      <c r="H46" s="51">
        <v>1</v>
      </c>
      <c r="I46" s="51">
        <v>0</v>
      </c>
      <c r="J46" s="51">
        <v>1</v>
      </c>
      <c r="K46" s="51">
        <v>600</v>
      </c>
      <c r="L46" s="51">
        <v>61</v>
      </c>
      <c r="M46" s="51">
        <f t="shared" ref="M46:M61" si="14">SUM(K46:L46)</f>
        <v>661</v>
      </c>
      <c r="N46" s="51">
        <v>4</v>
      </c>
      <c r="O46" s="51">
        <v>3</v>
      </c>
      <c r="P46" s="51">
        <f>SUM(N46:O46)</f>
        <v>7</v>
      </c>
      <c r="Q46" s="51">
        <v>0</v>
      </c>
      <c r="R46" s="51">
        <v>0</v>
      </c>
      <c r="S46" s="51">
        <f t="shared" si="12"/>
        <v>0</v>
      </c>
      <c r="T46" s="51">
        <v>6</v>
      </c>
      <c r="U46" s="51">
        <v>1</v>
      </c>
      <c r="V46" s="52" t="s">
        <v>459</v>
      </c>
      <c r="W46" s="53">
        <v>908845621</v>
      </c>
      <c r="X46" s="53">
        <v>2234913521</v>
      </c>
      <c r="Y46" s="53">
        <v>960884152</v>
      </c>
      <c r="Z46" s="53">
        <v>-50203541</v>
      </c>
      <c r="AA46" s="53">
        <f t="shared" si="13"/>
        <v>3143759142</v>
      </c>
    </row>
    <row r="47" spans="1:28" s="54" customFormat="1" x14ac:dyDescent="0.15">
      <c r="A47" s="47">
        <v>5</v>
      </c>
      <c r="B47" s="48" t="s">
        <v>115</v>
      </c>
      <c r="C47" s="49" t="s">
        <v>50</v>
      </c>
      <c r="D47" s="49" t="s">
        <v>51</v>
      </c>
      <c r="E47" s="69" t="s">
        <v>106</v>
      </c>
      <c r="F47" s="47" t="s">
        <v>116</v>
      </c>
      <c r="G47" s="67" t="s">
        <v>108</v>
      </c>
      <c r="H47" s="51">
        <v>1</v>
      </c>
      <c r="I47" s="51">
        <v>0</v>
      </c>
      <c r="J47" s="51">
        <v>1</v>
      </c>
      <c r="K47" s="51">
        <v>0</v>
      </c>
      <c r="L47" s="51">
        <v>0</v>
      </c>
      <c r="M47" s="51">
        <f t="shared" si="14"/>
        <v>0</v>
      </c>
      <c r="N47" s="51">
        <v>0</v>
      </c>
      <c r="O47" s="51">
        <v>0</v>
      </c>
      <c r="P47" s="51">
        <f t="shared" ref="P47:P61" si="15">SUM(N47:O47)</f>
        <v>0</v>
      </c>
      <c r="Q47" s="51">
        <v>0</v>
      </c>
      <c r="R47" s="51">
        <v>0</v>
      </c>
      <c r="S47" s="51">
        <f t="shared" si="12"/>
        <v>0</v>
      </c>
      <c r="T47" s="51">
        <v>6</v>
      </c>
      <c r="U47" s="51">
        <v>0</v>
      </c>
      <c r="V47" s="51"/>
      <c r="W47" s="53">
        <v>0</v>
      </c>
      <c r="X47" s="53">
        <v>0</v>
      </c>
      <c r="Y47" s="53">
        <v>0</v>
      </c>
      <c r="Z47" s="53">
        <v>0</v>
      </c>
      <c r="AA47" s="53">
        <f t="shared" si="13"/>
        <v>0</v>
      </c>
    </row>
    <row r="48" spans="1:28" s="54" customFormat="1" x14ac:dyDescent="0.15">
      <c r="A48" s="47">
        <v>6</v>
      </c>
      <c r="B48" s="48" t="s">
        <v>117</v>
      </c>
      <c r="C48" s="49" t="s">
        <v>50</v>
      </c>
      <c r="D48" s="49" t="s">
        <v>51</v>
      </c>
      <c r="E48" s="69" t="s">
        <v>106</v>
      </c>
      <c r="F48" s="47" t="s">
        <v>118</v>
      </c>
      <c r="G48" s="67" t="s">
        <v>108</v>
      </c>
      <c r="H48" s="51">
        <v>1</v>
      </c>
      <c r="I48" s="51">
        <v>0</v>
      </c>
      <c r="J48" s="51">
        <v>1</v>
      </c>
      <c r="K48" s="51">
        <v>0</v>
      </c>
      <c r="L48" s="51">
        <v>0</v>
      </c>
      <c r="M48" s="51">
        <f t="shared" si="14"/>
        <v>0</v>
      </c>
      <c r="N48" s="51">
        <v>0</v>
      </c>
      <c r="O48" s="51">
        <v>0</v>
      </c>
      <c r="P48" s="51">
        <f t="shared" si="15"/>
        <v>0</v>
      </c>
      <c r="Q48" s="51">
        <v>0</v>
      </c>
      <c r="R48" s="51">
        <v>0</v>
      </c>
      <c r="S48" s="51">
        <f t="shared" si="12"/>
        <v>0</v>
      </c>
      <c r="T48" s="51">
        <v>5</v>
      </c>
      <c r="U48" s="51">
        <v>0</v>
      </c>
      <c r="V48" s="51"/>
      <c r="W48" s="53">
        <v>0</v>
      </c>
      <c r="X48" s="53">
        <v>0</v>
      </c>
      <c r="Y48" s="53">
        <v>0</v>
      </c>
      <c r="Z48" s="53">
        <v>0</v>
      </c>
      <c r="AA48" s="53">
        <f t="shared" si="13"/>
        <v>0</v>
      </c>
    </row>
    <row r="49" spans="1:29" s="54" customFormat="1" x14ac:dyDescent="0.15">
      <c r="A49" s="47">
        <v>7</v>
      </c>
      <c r="B49" s="48" t="s">
        <v>119</v>
      </c>
      <c r="C49" s="49" t="s">
        <v>50</v>
      </c>
      <c r="D49" s="49" t="s">
        <v>51</v>
      </c>
      <c r="E49" s="69" t="s">
        <v>106</v>
      </c>
      <c r="F49" s="47" t="s">
        <v>120</v>
      </c>
      <c r="G49" s="67" t="s">
        <v>108</v>
      </c>
      <c r="H49" s="51">
        <v>1</v>
      </c>
      <c r="I49" s="51">
        <v>0</v>
      </c>
      <c r="J49" s="51">
        <v>1</v>
      </c>
      <c r="K49" s="51">
        <v>0</v>
      </c>
      <c r="L49" s="51">
        <v>0</v>
      </c>
      <c r="M49" s="51">
        <f t="shared" si="14"/>
        <v>0</v>
      </c>
      <c r="N49" s="51">
        <v>0</v>
      </c>
      <c r="O49" s="51">
        <v>0</v>
      </c>
      <c r="P49" s="51">
        <f t="shared" si="15"/>
        <v>0</v>
      </c>
      <c r="Q49" s="51">
        <v>0</v>
      </c>
      <c r="R49" s="51">
        <v>0</v>
      </c>
      <c r="S49" s="51">
        <f t="shared" si="12"/>
        <v>0</v>
      </c>
      <c r="T49" s="51">
        <v>6</v>
      </c>
      <c r="U49" s="51">
        <v>0</v>
      </c>
      <c r="V49" s="51"/>
      <c r="W49" s="53">
        <v>0</v>
      </c>
      <c r="X49" s="53">
        <v>0</v>
      </c>
      <c r="Y49" s="53">
        <v>0</v>
      </c>
      <c r="Z49" s="53">
        <v>0</v>
      </c>
      <c r="AA49" s="53">
        <f t="shared" si="13"/>
        <v>0</v>
      </c>
    </row>
    <row r="50" spans="1:29" s="54" customFormat="1" ht="13" x14ac:dyDescent="0.15">
      <c r="A50" s="47">
        <v>8</v>
      </c>
      <c r="B50" s="48" t="s">
        <v>121</v>
      </c>
      <c r="C50" s="49" t="s">
        <v>50</v>
      </c>
      <c r="D50" s="64" t="s">
        <v>76</v>
      </c>
      <c r="E50" s="69" t="s">
        <v>106</v>
      </c>
      <c r="F50" s="47" t="s">
        <v>122</v>
      </c>
      <c r="G50" s="67" t="s">
        <v>108</v>
      </c>
      <c r="H50" s="51">
        <v>1</v>
      </c>
      <c r="I50" s="51">
        <v>0</v>
      </c>
      <c r="J50" s="51">
        <v>1</v>
      </c>
      <c r="K50" s="51">
        <v>0</v>
      </c>
      <c r="L50" s="51">
        <v>0</v>
      </c>
      <c r="M50" s="51">
        <f t="shared" si="14"/>
        <v>0</v>
      </c>
      <c r="N50" s="51">
        <v>0</v>
      </c>
      <c r="O50" s="51">
        <v>0</v>
      </c>
      <c r="P50" s="51">
        <f t="shared" si="15"/>
        <v>0</v>
      </c>
      <c r="Q50" s="51">
        <v>0</v>
      </c>
      <c r="R50" s="51">
        <v>0</v>
      </c>
      <c r="S50" s="51">
        <f t="shared" si="12"/>
        <v>0</v>
      </c>
      <c r="T50" s="51">
        <v>6</v>
      </c>
      <c r="U50" s="51">
        <v>0</v>
      </c>
      <c r="V50" s="51"/>
      <c r="W50" s="53">
        <v>0</v>
      </c>
      <c r="X50" s="53">
        <v>0</v>
      </c>
      <c r="Y50" s="53">
        <v>0</v>
      </c>
      <c r="Z50" s="53">
        <v>0</v>
      </c>
      <c r="AA50" s="53">
        <f>SUM(W50:X50)</f>
        <v>0</v>
      </c>
    </row>
    <row r="51" spans="1:29" s="54" customFormat="1" ht="13" x14ac:dyDescent="0.15">
      <c r="A51" s="47">
        <v>9</v>
      </c>
      <c r="B51" s="48" t="s">
        <v>123</v>
      </c>
      <c r="C51" s="49" t="s">
        <v>50</v>
      </c>
      <c r="D51" s="64" t="s">
        <v>76</v>
      </c>
      <c r="E51" s="69" t="s">
        <v>106</v>
      </c>
      <c r="F51" s="47" t="s">
        <v>124</v>
      </c>
      <c r="G51" s="67" t="s">
        <v>108</v>
      </c>
      <c r="H51" s="51">
        <v>1</v>
      </c>
      <c r="I51" s="51">
        <v>0</v>
      </c>
      <c r="J51" s="51">
        <v>1</v>
      </c>
      <c r="K51" s="51">
        <v>0</v>
      </c>
      <c r="L51" s="51">
        <v>0</v>
      </c>
      <c r="M51" s="51">
        <f t="shared" si="14"/>
        <v>0</v>
      </c>
      <c r="N51" s="51">
        <v>0</v>
      </c>
      <c r="O51" s="51">
        <v>0</v>
      </c>
      <c r="P51" s="51">
        <f t="shared" si="15"/>
        <v>0</v>
      </c>
      <c r="Q51" s="51">
        <v>0</v>
      </c>
      <c r="R51" s="51">
        <v>0</v>
      </c>
      <c r="S51" s="51">
        <f t="shared" si="12"/>
        <v>0</v>
      </c>
      <c r="T51" s="51">
        <v>6</v>
      </c>
      <c r="U51" s="51">
        <v>0</v>
      </c>
      <c r="V51" s="51"/>
      <c r="W51" s="53">
        <v>0</v>
      </c>
      <c r="X51" s="53">
        <v>0</v>
      </c>
      <c r="Y51" s="53">
        <v>0</v>
      </c>
      <c r="Z51" s="53">
        <v>0</v>
      </c>
      <c r="AA51" s="53">
        <f t="shared" ref="AA51" si="16">SUM(W51:X51)</f>
        <v>0</v>
      </c>
    </row>
    <row r="52" spans="1:29" s="54" customFormat="1" ht="13" x14ac:dyDescent="0.15">
      <c r="A52" s="47">
        <v>10</v>
      </c>
      <c r="B52" s="48" t="s">
        <v>125</v>
      </c>
      <c r="C52" s="49" t="s">
        <v>50</v>
      </c>
      <c r="D52" s="64" t="s">
        <v>76</v>
      </c>
      <c r="E52" s="69" t="s">
        <v>106</v>
      </c>
      <c r="F52" s="86" t="s">
        <v>126</v>
      </c>
      <c r="G52" s="67" t="s">
        <v>106</v>
      </c>
      <c r="H52" s="51">
        <v>1</v>
      </c>
      <c r="I52" s="51">
        <v>0</v>
      </c>
      <c r="J52" s="51">
        <v>1</v>
      </c>
      <c r="K52" s="51">
        <v>0</v>
      </c>
      <c r="L52" s="51">
        <v>0</v>
      </c>
      <c r="M52" s="51">
        <f t="shared" si="14"/>
        <v>0</v>
      </c>
      <c r="N52" s="51">
        <v>0</v>
      </c>
      <c r="O52" s="51">
        <v>0</v>
      </c>
      <c r="P52" s="51">
        <f t="shared" si="15"/>
        <v>0</v>
      </c>
      <c r="Q52" s="51">
        <v>0</v>
      </c>
      <c r="R52" s="51">
        <v>0</v>
      </c>
      <c r="S52" s="51">
        <f t="shared" si="12"/>
        <v>0</v>
      </c>
      <c r="T52" s="51">
        <v>0</v>
      </c>
      <c r="U52" s="51">
        <v>0</v>
      </c>
      <c r="V52" s="51"/>
      <c r="W52" s="53">
        <v>0</v>
      </c>
      <c r="X52" s="53">
        <v>0</v>
      </c>
      <c r="Y52" s="53">
        <v>0</v>
      </c>
      <c r="Z52" s="53">
        <v>0</v>
      </c>
      <c r="AA52" s="53">
        <v>0</v>
      </c>
    </row>
    <row r="53" spans="1:29" s="54" customFormat="1" ht="13" x14ac:dyDescent="0.15">
      <c r="A53" s="47">
        <v>11</v>
      </c>
      <c r="B53" s="48" t="s">
        <v>127</v>
      </c>
      <c r="C53" s="49" t="s">
        <v>50</v>
      </c>
      <c r="D53" s="64" t="s">
        <v>76</v>
      </c>
      <c r="E53" s="69" t="s">
        <v>106</v>
      </c>
      <c r="F53" s="47" t="s">
        <v>128</v>
      </c>
      <c r="G53" s="67" t="s">
        <v>108</v>
      </c>
      <c r="H53" s="51">
        <v>1</v>
      </c>
      <c r="I53" s="51">
        <v>0</v>
      </c>
      <c r="J53" s="51">
        <v>1</v>
      </c>
      <c r="K53" s="51">
        <v>0</v>
      </c>
      <c r="L53" s="51">
        <v>0</v>
      </c>
      <c r="M53" s="51">
        <f t="shared" si="14"/>
        <v>0</v>
      </c>
      <c r="N53" s="51">
        <v>0</v>
      </c>
      <c r="O53" s="51">
        <v>0</v>
      </c>
      <c r="P53" s="51">
        <f t="shared" si="15"/>
        <v>0</v>
      </c>
      <c r="Q53" s="51">
        <v>0</v>
      </c>
      <c r="R53" s="51">
        <v>0</v>
      </c>
      <c r="S53" s="51">
        <f t="shared" si="12"/>
        <v>0</v>
      </c>
      <c r="T53" s="51">
        <v>0</v>
      </c>
      <c r="U53" s="51">
        <v>0</v>
      </c>
      <c r="V53" s="51"/>
      <c r="W53" s="53">
        <v>0</v>
      </c>
      <c r="X53" s="53">
        <v>0</v>
      </c>
      <c r="Y53" s="53">
        <v>0</v>
      </c>
      <c r="Z53" s="53">
        <v>0</v>
      </c>
      <c r="AA53" s="53">
        <f t="shared" ref="AA53:AA61" si="17">SUM(W53:X53)</f>
        <v>0</v>
      </c>
    </row>
    <row r="54" spans="1:29" s="54" customFormat="1" ht="13" x14ac:dyDescent="0.15">
      <c r="A54" s="47">
        <v>12</v>
      </c>
      <c r="B54" s="72" t="s">
        <v>129</v>
      </c>
      <c r="C54" s="49" t="s">
        <v>50</v>
      </c>
      <c r="D54" s="64" t="s">
        <v>76</v>
      </c>
      <c r="E54" s="69" t="s">
        <v>106</v>
      </c>
      <c r="F54" s="47" t="s">
        <v>130</v>
      </c>
      <c r="G54" s="67" t="s">
        <v>106</v>
      </c>
      <c r="H54" s="51">
        <v>1</v>
      </c>
      <c r="I54" s="51">
        <v>0</v>
      </c>
      <c r="J54" s="51">
        <v>1</v>
      </c>
      <c r="K54" s="51">
        <v>0</v>
      </c>
      <c r="L54" s="51">
        <v>0</v>
      </c>
      <c r="M54" s="51">
        <f t="shared" si="14"/>
        <v>0</v>
      </c>
      <c r="N54" s="51">
        <v>0</v>
      </c>
      <c r="O54" s="51">
        <v>0</v>
      </c>
      <c r="P54" s="51">
        <f t="shared" si="15"/>
        <v>0</v>
      </c>
      <c r="Q54" s="51">
        <v>0</v>
      </c>
      <c r="R54" s="51">
        <v>0</v>
      </c>
      <c r="S54" s="51">
        <f t="shared" si="12"/>
        <v>0</v>
      </c>
      <c r="T54" s="51">
        <v>6</v>
      </c>
      <c r="U54" s="51">
        <v>0</v>
      </c>
      <c r="V54" s="51"/>
      <c r="W54" s="53">
        <v>0</v>
      </c>
      <c r="X54" s="53">
        <v>0</v>
      </c>
      <c r="Y54" s="53">
        <v>0</v>
      </c>
      <c r="Z54" s="53">
        <v>0</v>
      </c>
      <c r="AA54" s="53">
        <f t="shared" si="17"/>
        <v>0</v>
      </c>
    </row>
    <row r="55" spans="1:29" s="73" customFormat="1" ht="26" x14ac:dyDescent="0.15">
      <c r="A55" s="47">
        <v>13</v>
      </c>
      <c r="B55" s="87" t="s">
        <v>131</v>
      </c>
      <c r="C55" s="49" t="s">
        <v>50</v>
      </c>
      <c r="D55" s="64" t="s">
        <v>76</v>
      </c>
      <c r="E55" s="69" t="s">
        <v>106</v>
      </c>
      <c r="F55" s="49" t="s">
        <v>132</v>
      </c>
      <c r="G55" s="70" t="s">
        <v>106</v>
      </c>
      <c r="H55" s="71">
        <v>1</v>
      </c>
      <c r="I55" s="71">
        <v>0</v>
      </c>
      <c r="J55" s="71">
        <v>1</v>
      </c>
      <c r="K55" s="71">
        <v>0</v>
      </c>
      <c r="L55" s="71">
        <v>0</v>
      </c>
      <c r="M55" s="71">
        <f t="shared" si="14"/>
        <v>0</v>
      </c>
      <c r="N55" s="71">
        <v>0</v>
      </c>
      <c r="O55" s="71">
        <v>0</v>
      </c>
      <c r="P55" s="71">
        <f t="shared" si="15"/>
        <v>0</v>
      </c>
      <c r="Q55" s="71">
        <v>0</v>
      </c>
      <c r="R55" s="71">
        <v>0</v>
      </c>
      <c r="S55" s="71">
        <f t="shared" si="12"/>
        <v>0</v>
      </c>
      <c r="T55" s="71">
        <v>6</v>
      </c>
      <c r="U55" s="71">
        <v>0</v>
      </c>
      <c r="V55" s="71"/>
      <c r="W55" s="72">
        <v>0</v>
      </c>
      <c r="X55" s="72">
        <v>0</v>
      </c>
      <c r="Y55" s="72">
        <v>0</v>
      </c>
      <c r="Z55" s="72">
        <v>0</v>
      </c>
      <c r="AA55" s="53">
        <f t="shared" si="17"/>
        <v>0</v>
      </c>
    </row>
    <row r="56" spans="1:29" s="73" customFormat="1" ht="32" x14ac:dyDescent="0.2">
      <c r="A56" s="47">
        <v>14</v>
      </c>
      <c r="B56" s="88" t="s">
        <v>461</v>
      </c>
      <c r="C56" s="49" t="s">
        <v>50</v>
      </c>
      <c r="D56" s="64" t="s">
        <v>76</v>
      </c>
      <c r="E56" s="69" t="s">
        <v>106</v>
      </c>
      <c r="F56" s="204" t="s">
        <v>462</v>
      </c>
      <c r="G56" s="70" t="s">
        <v>106</v>
      </c>
      <c r="H56" s="71">
        <v>1</v>
      </c>
      <c r="I56" s="71">
        <v>0</v>
      </c>
      <c r="J56" s="71">
        <v>1</v>
      </c>
      <c r="K56" s="71">
        <v>0</v>
      </c>
      <c r="L56" s="71">
        <v>0</v>
      </c>
      <c r="M56" s="71">
        <f t="shared" si="14"/>
        <v>0</v>
      </c>
      <c r="N56" s="71">
        <v>0</v>
      </c>
      <c r="O56" s="71">
        <v>0</v>
      </c>
      <c r="P56" s="71">
        <f t="shared" si="15"/>
        <v>0</v>
      </c>
      <c r="Q56" s="71">
        <v>0</v>
      </c>
      <c r="R56" s="71">
        <v>0</v>
      </c>
      <c r="S56" s="71">
        <f t="shared" si="12"/>
        <v>0</v>
      </c>
      <c r="T56" s="71">
        <v>8</v>
      </c>
      <c r="U56" s="71">
        <v>0</v>
      </c>
      <c r="V56" s="71"/>
      <c r="W56" s="72">
        <v>0</v>
      </c>
      <c r="X56" s="72">
        <v>0</v>
      </c>
      <c r="Y56" s="72">
        <v>0</v>
      </c>
      <c r="Z56" s="72">
        <v>0</v>
      </c>
      <c r="AA56" s="53">
        <f t="shared" si="17"/>
        <v>0</v>
      </c>
    </row>
    <row r="57" spans="1:29" s="73" customFormat="1" ht="32" x14ac:dyDescent="0.2">
      <c r="A57" s="47">
        <v>15</v>
      </c>
      <c r="B57" s="88" t="s">
        <v>463</v>
      </c>
      <c r="C57" s="49" t="s">
        <v>50</v>
      </c>
      <c r="D57" s="64" t="s">
        <v>273</v>
      </c>
      <c r="E57" s="69" t="s">
        <v>106</v>
      </c>
      <c r="F57" s="205" t="s">
        <v>464</v>
      </c>
      <c r="G57" s="70" t="s">
        <v>106</v>
      </c>
      <c r="H57" s="71">
        <v>1</v>
      </c>
      <c r="I57" s="71">
        <v>0</v>
      </c>
      <c r="J57" s="71">
        <v>1</v>
      </c>
      <c r="K57" s="71">
        <v>62</v>
      </c>
      <c r="L57" s="71">
        <v>9</v>
      </c>
      <c r="M57" s="71">
        <f t="shared" si="14"/>
        <v>71</v>
      </c>
      <c r="N57" s="71">
        <v>0</v>
      </c>
      <c r="O57" s="71">
        <v>0</v>
      </c>
      <c r="P57" s="71">
        <f t="shared" si="15"/>
        <v>0</v>
      </c>
      <c r="Q57" s="71">
        <v>0</v>
      </c>
      <c r="R57" s="71">
        <v>0</v>
      </c>
      <c r="S57" s="71">
        <f t="shared" si="12"/>
        <v>0</v>
      </c>
      <c r="T57" s="71">
        <v>10</v>
      </c>
      <c r="U57" s="71">
        <v>1</v>
      </c>
      <c r="V57" s="89" t="s">
        <v>465</v>
      </c>
      <c r="W57" s="72">
        <v>11226975</v>
      </c>
      <c r="X57" s="72">
        <v>36363500</v>
      </c>
      <c r="Y57" s="72">
        <v>21050475</v>
      </c>
      <c r="Z57" s="72">
        <v>3266975</v>
      </c>
      <c r="AA57" s="72">
        <f t="shared" si="17"/>
        <v>47590475</v>
      </c>
    </row>
    <row r="58" spans="1:29" s="73" customFormat="1" ht="26" x14ac:dyDescent="0.15">
      <c r="A58" s="47">
        <v>16</v>
      </c>
      <c r="B58" s="90" t="s">
        <v>466</v>
      </c>
      <c r="C58" s="49" t="s">
        <v>50</v>
      </c>
      <c r="D58" s="64" t="s">
        <v>273</v>
      </c>
      <c r="E58" s="69" t="s">
        <v>106</v>
      </c>
      <c r="F58" s="204" t="s">
        <v>467</v>
      </c>
      <c r="G58" s="70" t="s">
        <v>106</v>
      </c>
      <c r="H58" s="71">
        <v>1</v>
      </c>
      <c r="I58" s="71">
        <v>0</v>
      </c>
      <c r="J58" s="71">
        <v>1</v>
      </c>
      <c r="K58" s="71">
        <v>0</v>
      </c>
      <c r="L58" s="71">
        <v>0</v>
      </c>
      <c r="M58" s="71">
        <f t="shared" si="14"/>
        <v>0</v>
      </c>
      <c r="N58" s="71">
        <v>0</v>
      </c>
      <c r="O58" s="71">
        <v>0</v>
      </c>
      <c r="P58" s="71">
        <f t="shared" si="15"/>
        <v>0</v>
      </c>
      <c r="Q58" s="71">
        <v>0</v>
      </c>
      <c r="R58" s="71">
        <v>0</v>
      </c>
      <c r="S58" s="71">
        <f t="shared" si="12"/>
        <v>0</v>
      </c>
      <c r="T58" s="71">
        <v>8</v>
      </c>
      <c r="U58" s="71">
        <v>0</v>
      </c>
      <c r="V58" s="71"/>
      <c r="W58" s="72">
        <v>0</v>
      </c>
      <c r="X58" s="72">
        <v>0</v>
      </c>
      <c r="Y58" s="72">
        <v>0</v>
      </c>
      <c r="Z58" s="72">
        <v>0</v>
      </c>
      <c r="AA58" s="53">
        <f t="shared" si="17"/>
        <v>0</v>
      </c>
    </row>
    <row r="59" spans="1:29" s="73" customFormat="1" ht="30" customHeight="1" x14ac:dyDescent="0.15">
      <c r="A59" s="47">
        <v>17</v>
      </c>
      <c r="B59" s="91" t="s">
        <v>468</v>
      </c>
      <c r="C59" s="49" t="s">
        <v>50</v>
      </c>
      <c r="D59" s="64" t="s">
        <v>273</v>
      </c>
      <c r="E59" s="69" t="s">
        <v>106</v>
      </c>
      <c r="F59" s="204" t="s">
        <v>469</v>
      </c>
      <c r="G59" s="70" t="s">
        <v>106</v>
      </c>
      <c r="H59" s="71">
        <v>1</v>
      </c>
      <c r="I59" s="71">
        <v>0</v>
      </c>
      <c r="J59" s="71">
        <v>1</v>
      </c>
      <c r="K59" s="71">
        <v>0</v>
      </c>
      <c r="L59" s="71">
        <v>0</v>
      </c>
      <c r="M59" s="71">
        <f t="shared" si="14"/>
        <v>0</v>
      </c>
      <c r="N59" s="71">
        <v>0</v>
      </c>
      <c r="O59" s="71">
        <v>0</v>
      </c>
      <c r="P59" s="71">
        <f t="shared" si="15"/>
        <v>0</v>
      </c>
      <c r="Q59" s="71">
        <v>0</v>
      </c>
      <c r="R59" s="71">
        <v>0</v>
      </c>
      <c r="S59" s="71">
        <f t="shared" si="12"/>
        <v>0</v>
      </c>
      <c r="T59" s="71">
        <v>8</v>
      </c>
      <c r="U59" s="71">
        <v>0</v>
      </c>
      <c r="V59" s="71"/>
      <c r="W59" s="72">
        <v>0</v>
      </c>
      <c r="X59" s="72">
        <v>0</v>
      </c>
      <c r="Y59" s="72">
        <v>0</v>
      </c>
      <c r="Z59" s="72">
        <v>0</v>
      </c>
      <c r="AA59" s="53">
        <f t="shared" si="17"/>
        <v>0</v>
      </c>
    </row>
    <row r="60" spans="1:29" s="73" customFormat="1" ht="30" customHeight="1" x14ac:dyDescent="0.15">
      <c r="A60" s="47">
        <v>18</v>
      </c>
      <c r="B60" s="92" t="s">
        <v>470</v>
      </c>
      <c r="C60" s="49" t="s">
        <v>50</v>
      </c>
      <c r="D60" s="64" t="s">
        <v>273</v>
      </c>
      <c r="E60" s="69" t="s">
        <v>106</v>
      </c>
      <c r="F60" s="204" t="s">
        <v>471</v>
      </c>
      <c r="G60" s="70" t="s">
        <v>106</v>
      </c>
      <c r="H60" s="71">
        <v>1</v>
      </c>
      <c r="I60" s="71">
        <v>0</v>
      </c>
      <c r="J60" s="71">
        <v>1</v>
      </c>
      <c r="K60" s="71">
        <v>0</v>
      </c>
      <c r="L60" s="71">
        <v>0</v>
      </c>
      <c r="M60" s="71">
        <f t="shared" si="14"/>
        <v>0</v>
      </c>
      <c r="N60" s="71">
        <v>0</v>
      </c>
      <c r="O60" s="71">
        <v>0</v>
      </c>
      <c r="P60" s="71">
        <f t="shared" si="15"/>
        <v>0</v>
      </c>
      <c r="Q60" s="71">
        <v>0</v>
      </c>
      <c r="R60" s="71">
        <v>0</v>
      </c>
      <c r="S60" s="71">
        <f t="shared" si="12"/>
        <v>0</v>
      </c>
      <c r="T60" s="71">
        <v>6</v>
      </c>
      <c r="U60" s="71">
        <v>0</v>
      </c>
      <c r="V60" s="71"/>
      <c r="W60" s="72">
        <v>0</v>
      </c>
      <c r="X60" s="72">
        <v>0</v>
      </c>
      <c r="Y60" s="72">
        <v>0</v>
      </c>
      <c r="Z60" s="72">
        <v>0</v>
      </c>
      <c r="AA60" s="53">
        <f t="shared" si="17"/>
        <v>0</v>
      </c>
    </row>
    <row r="61" spans="1:29" s="73" customFormat="1" ht="30" customHeight="1" x14ac:dyDescent="0.15">
      <c r="A61" s="47">
        <v>19</v>
      </c>
      <c r="B61" s="92" t="s">
        <v>472</v>
      </c>
      <c r="C61" s="49" t="s">
        <v>50</v>
      </c>
      <c r="D61" s="64" t="s">
        <v>273</v>
      </c>
      <c r="E61" s="69" t="s">
        <v>106</v>
      </c>
      <c r="F61" s="204" t="s">
        <v>473</v>
      </c>
      <c r="G61" s="70" t="s">
        <v>106</v>
      </c>
      <c r="H61" s="71">
        <v>1</v>
      </c>
      <c r="I61" s="71">
        <v>0</v>
      </c>
      <c r="J61" s="71">
        <v>1</v>
      </c>
      <c r="K61" s="71">
        <v>0</v>
      </c>
      <c r="L61" s="71">
        <v>0</v>
      </c>
      <c r="M61" s="71">
        <f t="shared" si="14"/>
        <v>0</v>
      </c>
      <c r="N61" s="71">
        <v>0</v>
      </c>
      <c r="O61" s="71">
        <v>0</v>
      </c>
      <c r="P61" s="71">
        <f t="shared" si="15"/>
        <v>0</v>
      </c>
      <c r="Q61" s="71">
        <v>0</v>
      </c>
      <c r="R61" s="71">
        <v>0</v>
      </c>
      <c r="S61" s="71">
        <f t="shared" si="12"/>
        <v>0</v>
      </c>
      <c r="T61" s="71">
        <v>6</v>
      </c>
      <c r="U61" s="71">
        <v>0</v>
      </c>
      <c r="V61" s="71"/>
      <c r="W61" s="72">
        <v>0</v>
      </c>
      <c r="X61" s="72">
        <v>0</v>
      </c>
      <c r="Y61" s="72">
        <v>0</v>
      </c>
      <c r="Z61" s="72">
        <v>0</v>
      </c>
      <c r="AA61" s="53">
        <f t="shared" si="17"/>
        <v>0</v>
      </c>
    </row>
    <row r="62" spans="1:29" x14ac:dyDescent="0.15">
      <c r="A62" s="50"/>
      <c r="B62" s="75" t="s">
        <v>133</v>
      </c>
      <c r="C62" s="75"/>
      <c r="D62" s="75"/>
      <c r="E62" s="75"/>
      <c r="F62" s="76" t="s">
        <v>474</v>
      </c>
      <c r="G62" s="77"/>
      <c r="H62" s="78">
        <f>SUM(H43:H61)</f>
        <v>19</v>
      </c>
      <c r="I62" s="78">
        <f t="shared" ref="I62:AA62" si="18">SUM(I43:I61)</f>
        <v>0</v>
      </c>
      <c r="J62" s="78">
        <f t="shared" si="18"/>
        <v>19</v>
      </c>
      <c r="K62" s="78">
        <f t="shared" si="18"/>
        <v>3075</v>
      </c>
      <c r="L62" s="78">
        <f t="shared" si="18"/>
        <v>1346</v>
      </c>
      <c r="M62" s="78">
        <f t="shared" si="18"/>
        <v>4421</v>
      </c>
      <c r="N62" s="78">
        <f t="shared" si="18"/>
        <v>12</v>
      </c>
      <c r="O62" s="78">
        <f t="shared" si="18"/>
        <v>12</v>
      </c>
      <c r="P62" s="78">
        <f t="shared" si="18"/>
        <v>24</v>
      </c>
      <c r="Q62" s="78">
        <f t="shared" si="18"/>
        <v>0</v>
      </c>
      <c r="R62" s="78">
        <f t="shared" si="18"/>
        <v>0</v>
      </c>
      <c r="S62" s="78">
        <f t="shared" si="18"/>
        <v>0</v>
      </c>
      <c r="T62" s="78">
        <f t="shared" si="18"/>
        <v>115</v>
      </c>
      <c r="U62" s="78">
        <f t="shared" si="18"/>
        <v>4</v>
      </c>
      <c r="V62" s="78">
        <f t="shared" si="18"/>
        <v>0</v>
      </c>
      <c r="W62" s="78">
        <f t="shared" si="18"/>
        <v>19008631426</v>
      </c>
      <c r="X62" s="78">
        <f t="shared" si="18"/>
        <v>30553500317</v>
      </c>
      <c r="Y62" s="78">
        <f t="shared" si="18"/>
        <v>5085700978</v>
      </c>
      <c r="Z62" s="78">
        <f t="shared" si="18"/>
        <v>258224124</v>
      </c>
      <c r="AA62" s="78">
        <f t="shared" si="18"/>
        <v>49562131743</v>
      </c>
      <c r="AB62" s="79">
        <f>AA62</f>
        <v>49562131743</v>
      </c>
    </row>
    <row r="63" spans="1:29" s="85" customFormat="1" x14ac:dyDescent="0.15">
      <c r="A63" s="80" t="s">
        <v>134</v>
      </c>
      <c r="B63" s="81" t="s">
        <v>135</v>
      </c>
      <c r="C63" s="82"/>
      <c r="D63" s="82"/>
      <c r="E63" s="82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2"/>
      <c r="X63" s="82"/>
      <c r="Y63" s="82"/>
      <c r="Z63" s="82"/>
      <c r="AA63" s="82"/>
      <c r="AC63" s="93"/>
    </row>
    <row r="64" spans="1:29" s="54" customFormat="1" x14ac:dyDescent="0.15">
      <c r="A64" s="47">
        <v>1</v>
      </c>
      <c r="B64" s="48" t="s">
        <v>475</v>
      </c>
      <c r="C64" s="49" t="s">
        <v>50</v>
      </c>
      <c r="D64" s="49" t="s">
        <v>51</v>
      </c>
      <c r="E64" s="69" t="s">
        <v>136</v>
      </c>
      <c r="F64" s="86" t="s">
        <v>138</v>
      </c>
      <c r="G64" s="47" t="s">
        <v>137</v>
      </c>
      <c r="H64" s="51">
        <v>1</v>
      </c>
      <c r="I64" s="51">
        <v>0</v>
      </c>
      <c r="J64" s="51">
        <v>1</v>
      </c>
      <c r="K64" s="51">
        <v>4823</v>
      </c>
      <c r="L64" s="51">
        <v>743</v>
      </c>
      <c r="M64" s="51">
        <f t="shared" ref="M64:M73" si="19">SUM(K64:L64)</f>
        <v>5566</v>
      </c>
      <c r="N64" s="51">
        <v>3</v>
      </c>
      <c r="O64" s="51">
        <v>3</v>
      </c>
      <c r="P64" s="51">
        <f t="shared" ref="P64:P75" si="20">SUM(N64:O64)</f>
        <v>6</v>
      </c>
      <c r="Q64" s="51">
        <v>0</v>
      </c>
      <c r="R64" s="51">
        <v>0</v>
      </c>
      <c r="S64" s="51">
        <f t="shared" ref="S64:S75" si="21">SUM(Q64:R64)</f>
        <v>0</v>
      </c>
      <c r="T64" s="51">
        <v>8</v>
      </c>
      <c r="U64" s="51">
        <v>1</v>
      </c>
      <c r="V64" s="52" t="s">
        <v>476</v>
      </c>
      <c r="W64" s="53">
        <v>3893872182</v>
      </c>
      <c r="X64" s="53">
        <v>4995989451</v>
      </c>
      <c r="Y64" s="53">
        <v>490196418</v>
      </c>
      <c r="Z64" s="53">
        <v>5991805</v>
      </c>
      <c r="AA64" s="53">
        <f t="shared" ref="AA64:AA69" si="22">SUM(W64:X64)</f>
        <v>8889861633</v>
      </c>
      <c r="AB64" s="94"/>
      <c r="AC64" s="55"/>
    </row>
    <row r="65" spans="1:28" s="54" customFormat="1" ht="13" x14ac:dyDescent="0.15">
      <c r="A65" s="47">
        <v>2</v>
      </c>
      <c r="B65" s="48" t="s">
        <v>139</v>
      </c>
      <c r="C65" s="49" t="s">
        <v>50</v>
      </c>
      <c r="D65" s="64" t="s">
        <v>76</v>
      </c>
      <c r="E65" s="69" t="s">
        <v>136</v>
      </c>
      <c r="F65" s="47" t="s">
        <v>140</v>
      </c>
      <c r="G65" s="47" t="s">
        <v>137</v>
      </c>
      <c r="H65" s="51">
        <v>1</v>
      </c>
      <c r="I65" s="51">
        <v>0</v>
      </c>
      <c r="J65" s="51">
        <v>1</v>
      </c>
      <c r="K65" s="51">
        <v>0</v>
      </c>
      <c r="L65" s="51">
        <v>0</v>
      </c>
      <c r="M65" s="51">
        <f t="shared" si="19"/>
        <v>0</v>
      </c>
      <c r="N65" s="51">
        <v>0</v>
      </c>
      <c r="O65" s="51">
        <v>0</v>
      </c>
      <c r="P65" s="51">
        <f t="shared" si="20"/>
        <v>0</v>
      </c>
      <c r="Q65" s="51">
        <v>0</v>
      </c>
      <c r="R65" s="51">
        <v>0</v>
      </c>
      <c r="S65" s="51">
        <f t="shared" si="21"/>
        <v>0</v>
      </c>
      <c r="T65" s="51">
        <v>6</v>
      </c>
      <c r="U65" s="51">
        <v>0</v>
      </c>
      <c r="V65" s="51"/>
      <c r="W65" s="53">
        <v>0</v>
      </c>
      <c r="X65" s="53">
        <v>0</v>
      </c>
      <c r="Y65" s="53">
        <v>0</v>
      </c>
      <c r="Z65" s="53">
        <v>0</v>
      </c>
      <c r="AA65" s="53">
        <f t="shared" si="22"/>
        <v>0</v>
      </c>
    </row>
    <row r="66" spans="1:28" s="54" customFormat="1" ht="13" x14ac:dyDescent="0.15">
      <c r="A66" s="47">
        <v>3</v>
      </c>
      <c r="B66" s="95" t="s">
        <v>141</v>
      </c>
      <c r="C66" s="49" t="s">
        <v>50</v>
      </c>
      <c r="D66" s="64" t="s">
        <v>76</v>
      </c>
      <c r="E66" s="69" t="s">
        <v>136</v>
      </c>
      <c r="F66" s="96" t="s">
        <v>142</v>
      </c>
      <c r="G66" s="96" t="s">
        <v>137</v>
      </c>
      <c r="H66" s="97">
        <v>1</v>
      </c>
      <c r="I66" s="97">
        <v>0</v>
      </c>
      <c r="J66" s="97">
        <v>1</v>
      </c>
      <c r="K66" s="97">
        <v>0</v>
      </c>
      <c r="L66" s="97">
        <v>0</v>
      </c>
      <c r="M66" s="51">
        <f t="shared" si="19"/>
        <v>0</v>
      </c>
      <c r="N66" s="97">
        <v>0</v>
      </c>
      <c r="O66" s="97">
        <v>0</v>
      </c>
      <c r="P66" s="51">
        <f t="shared" si="20"/>
        <v>0</v>
      </c>
      <c r="Q66" s="97">
        <v>0</v>
      </c>
      <c r="R66" s="97">
        <v>0</v>
      </c>
      <c r="S66" s="51">
        <f t="shared" si="21"/>
        <v>0</v>
      </c>
      <c r="T66" s="97">
        <v>6</v>
      </c>
      <c r="U66" s="97">
        <v>0</v>
      </c>
      <c r="V66" s="97"/>
      <c r="W66" s="98">
        <v>0</v>
      </c>
      <c r="X66" s="98">
        <v>0</v>
      </c>
      <c r="Y66" s="98">
        <v>0</v>
      </c>
      <c r="Z66" s="98">
        <v>0</v>
      </c>
      <c r="AA66" s="98">
        <f t="shared" si="22"/>
        <v>0</v>
      </c>
    </row>
    <row r="67" spans="1:28" s="54" customFormat="1" ht="13" x14ac:dyDescent="0.15">
      <c r="A67" s="47">
        <v>4</v>
      </c>
      <c r="B67" s="48" t="s">
        <v>477</v>
      </c>
      <c r="C67" s="49" t="s">
        <v>50</v>
      </c>
      <c r="D67" s="64" t="s">
        <v>76</v>
      </c>
      <c r="E67" s="69" t="s">
        <v>136</v>
      </c>
      <c r="F67" s="86" t="s">
        <v>143</v>
      </c>
      <c r="G67" s="47" t="s">
        <v>136</v>
      </c>
      <c r="H67" s="51">
        <v>1</v>
      </c>
      <c r="I67" s="51">
        <v>0</v>
      </c>
      <c r="J67" s="51">
        <v>1</v>
      </c>
      <c r="K67" s="51">
        <v>17</v>
      </c>
      <c r="L67" s="51">
        <v>3</v>
      </c>
      <c r="M67" s="51">
        <f t="shared" si="19"/>
        <v>20</v>
      </c>
      <c r="N67" s="51">
        <v>0</v>
      </c>
      <c r="O67" s="51">
        <v>0</v>
      </c>
      <c r="P67" s="51">
        <f t="shared" si="20"/>
        <v>0</v>
      </c>
      <c r="Q67" s="51">
        <v>0</v>
      </c>
      <c r="R67" s="51">
        <v>0</v>
      </c>
      <c r="S67" s="51">
        <f t="shared" si="21"/>
        <v>0</v>
      </c>
      <c r="T67" s="51">
        <v>6</v>
      </c>
      <c r="U67" s="51">
        <v>1</v>
      </c>
      <c r="V67" s="52" t="s">
        <v>429</v>
      </c>
      <c r="W67" s="53">
        <v>18822000</v>
      </c>
      <c r="X67" s="53">
        <v>44867889</v>
      </c>
      <c r="Y67" s="53">
        <v>95070036</v>
      </c>
      <c r="Z67" s="53">
        <v>49070036</v>
      </c>
      <c r="AA67" s="53">
        <f>SUM(W67:X67)</f>
        <v>63689889</v>
      </c>
    </row>
    <row r="68" spans="1:28" s="54" customFormat="1" ht="13" x14ac:dyDescent="0.15">
      <c r="A68" s="47">
        <v>5</v>
      </c>
      <c r="B68" s="48" t="s">
        <v>144</v>
      </c>
      <c r="C68" s="49" t="s">
        <v>50</v>
      </c>
      <c r="D68" s="64" t="s">
        <v>76</v>
      </c>
      <c r="E68" s="69" t="s">
        <v>136</v>
      </c>
      <c r="F68" s="86" t="s">
        <v>145</v>
      </c>
      <c r="G68" s="47" t="s">
        <v>136</v>
      </c>
      <c r="H68" s="51">
        <v>1</v>
      </c>
      <c r="I68" s="51">
        <v>0</v>
      </c>
      <c r="J68" s="51">
        <v>1</v>
      </c>
      <c r="K68" s="51">
        <v>0</v>
      </c>
      <c r="L68" s="51">
        <v>0</v>
      </c>
      <c r="M68" s="51">
        <f t="shared" si="19"/>
        <v>0</v>
      </c>
      <c r="N68" s="51">
        <v>0</v>
      </c>
      <c r="O68" s="51">
        <v>0</v>
      </c>
      <c r="P68" s="51">
        <f t="shared" si="20"/>
        <v>0</v>
      </c>
      <c r="Q68" s="51">
        <v>0</v>
      </c>
      <c r="R68" s="51">
        <v>0</v>
      </c>
      <c r="S68" s="51">
        <f t="shared" si="21"/>
        <v>0</v>
      </c>
      <c r="T68" s="51">
        <v>0</v>
      </c>
      <c r="U68" s="51">
        <v>0</v>
      </c>
      <c r="V68" s="51"/>
      <c r="W68" s="53">
        <v>0</v>
      </c>
      <c r="X68" s="53">
        <v>0</v>
      </c>
      <c r="Y68" s="53">
        <v>0</v>
      </c>
      <c r="Z68" s="53">
        <v>0</v>
      </c>
      <c r="AA68" s="53">
        <f t="shared" si="22"/>
        <v>0</v>
      </c>
    </row>
    <row r="69" spans="1:28" s="54" customFormat="1" ht="13" x14ac:dyDescent="0.15">
      <c r="A69" s="47">
        <v>6</v>
      </c>
      <c r="B69" s="48" t="s">
        <v>146</v>
      </c>
      <c r="C69" s="49" t="s">
        <v>50</v>
      </c>
      <c r="D69" s="64" t="s">
        <v>76</v>
      </c>
      <c r="E69" s="69" t="s">
        <v>136</v>
      </c>
      <c r="F69" s="47" t="s">
        <v>147</v>
      </c>
      <c r="G69" s="47" t="s">
        <v>136</v>
      </c>
      <c r="H69" s="51">
        <v>1</v>
      </c>
      <c r="I69" s="51">
        <v>0</v>
      </c>
      <c r="J69" s="51">
        <v>1</v>
      </c>
      <c r="K69" s="51">
        <v>0</v>
      </c>
      <c r="L69" s="51">
        <v>0</v>
      </c>
      <c r="M69" s="51">
        <f t="shared" si="19"/>
        <v>0</v>
      </c>
      <c r="N69" s="51">
        <v>0</v>
      </c>
      <c r="O69" s="51">
        <v>0</v>
      </c>
      <c r="P69" s="51">
        <f t="shared" si="20"/>
        <v>0</v>
      </c>
      <c r="Q69" s="51">
        <v>0</v>
      </c>
      <c r="R69" s="51">
        <v>0</v>
      </c>
      <c r="S69" s="51">
        <f t="shared" si="21"/>
        <v>0</v>
      </c>
      <c r="T69" s="51">
        <v>6</v>
      </c>
      <c r="U69" s="51">
        <v>0</v>
      </c>
      <c r="V69" s="51"/>
      <c r="W69" s="53">
        <v>0</v>
      </c>
      <c r="X69" s="53">
        <v>0</v>
      </c>
      <c r="Y69" s="53">
        <v>0</v>
      </c>
      <c r="Z69" s="53">
        <v>0</v>
      </c>
      <c r="AA69" s="53">
        <f t="shared" si="22"/>
        <v>0</v>
      </c>
    </row>
    <row r="70" spans="1:28" s="54" customFormat="1" ht="13" x14ac:dyDescent="0.15">
      <c r="A70" s="47">
        <v>7</v>
      </c>
      <c r="B70" s="48" t="s">
        <v>148</v>
      </c>
      <c r="C70" s="47" t="s">
        <v>50</v>
      </c>
      <c r="D70" s="64" t="s">
        <v>76</v>
      </c>
      <c r="E70" s="69" t="s">
        <v>136</v>
      </c>
      <c r="F70" s="86" t="s">
        <v>149</v>
      </c>
      <c r="G70" s="47" t="s">
        <v>137</v>
      </c>
      <c r="H70" s="51">
        <v>1</v>
      </c>
      <c r="I70" s="51">
        <v>0</v>
      </c>
      <c r="J70" s="51">
        <v>1</v>
      </c>
      <c r="K70" s="51">
        <v>0</v>
      </c>
      <c r="L70" s="51">
        <v>0</v>
      </c>
      <c r="M70" s="51">
        <f t="shared" si="19"/>
        <v>0</v>
      </c>
      <c r="N70" s="51">
        <v>0</v>
      </c>
      <c r="O70" s="51">
        <v>0</v>
      </c>
      <c r="P70" s="51">
        <f t="shared" si="20"/>
        <v>0</v>
      </c>
      <c r="Q70" s="51">
        <v>0</v>
      </c>
      <c r="R70" s="51">
        <v>0</v>
      </c>
      <c r="S70" s="51">
        <f t="shared" si="21"/>
        <v>0</v>
      </c>
      <c r="T70" s="51">
        <v>0</v>
      </c>
      <c r="U70" s="51">
        <v>0</v>
      </c>
      <c r="V70" s="51"/>
      <c r="W70" s="53">
        <v>0</v>
      </c>
      <c r="X70" s="53">
        <v>0</v>
      </c>
      <c r="Y70" s="53">
        <v>0</v>
      </c>
      <c r="Z70" s="53">
        <v>0</v>
      </c>
      <c r="AA70" s="53">
        <v>0</v>
      </c>
    </row>
    <row r="71" spans="1:28" s="54" customFormat="1" ht="13" x14ac:dyDescent="0.15">
      <c r="A71" s="47">
        <v>8</v>
      </c>
      <c r="B71" s="99" t="s">
        <v>150</v>
      </c>
      <c r="C71" s="100" t="s">
        <v>50</v>
      </c>
      <c r="D71" s="64" t="s">
        <v>76</v>
      </c>
      <c r="E71" s="69" t="s">
        <v>136</v>
      </c>
      <c r="F71" s="62" t="s">
        <v>151</v>
      </c>
      <c r="G71" s="62" t="s">
        <v>136</v>
      </c>
      <c r="H71" s="63">
        <v>1</v>
      </c>
      <c r="I71" s="63">
        <v>0</v>
      </c>
      <c r="J71" s="63">
        <v>1</v>
      </c>
      <c r="K71" s="63">
        <v>0</v>
      </c>
      <c r="L71" s="63">
        <v>0</v>
      </c>
      <c r="M71" s="51">
        <f t="shared" si="19"/>
        <v>0</v>
      </c>
      <c r="N71" s="63">
        <v>0</v>
      </c>
      <c r="O71" s="63">
        <v>0</v>
      </c>
      <c r="P71" s="51">
        <f t="shared" si="20"/>
        <v>0</v>
      </c>
      <c r="Q71" s="63">
        <v>0</v>
      </c>
      <c r="R71" s="63">
        <v>0</v>
      </c>
      <c r="S71" s="51">
        <f t="shared" si="21"/>
        <v>0</v>
      </c>
      <c r="T71" s="63">
        <v>6</v>
      </c>
      <c r="U71" s="63">
        <v>0</v>
      </c>
      <c r="V71" s="63"/>
      <c r="W71" s="60">
        <v>0</v>
      </c>
      <c r="X71" s="60">
        <v>0</v>
      </c>
      <c r="Y71" s="60">
        <v>0</v>
      </c>
      <c r="Z71" s="60">
        <v>0</v>
      </c>
      <c r="AA71" s="60">
        <f>SUM(W71:X71)</f>
        <v>0</v>
      </c>
    </row>
    <row r="72" spans="1:28" s="54" customFormat="1" ht="26" x14ac:dyDescent="0.15">
      <c r="A72" s="47">
        <v>9</v>
      </c>
      <c r="B72" s="101" t="s">
        <v>152</v>
      </c>
      <c r="C72" s="100" t="s">
        <v>50</v>
      </c>
      <c r="D72" s="64" t="s">
        <v>76</v>
      </c>
      <c r="E72" s="69" t="s">
        <v>136</v>
      </c>
      <c r="F72" s="100" t="s">
        <v>153</v>
      </c>
      <c r="G72" s="100" t="s">
        <v>136</v>
      </c>
      <c r="H72" s="102">
        <v>1</v>
      </c>
      <c r="I72" s="102">
        <v>0</v>
      </c>
      <c r="J72" s="102">
        <v>1</v>
      </c>
      <c r="K72" s="102">
        <v>0</v>
      </c>
      <c r="L72" s="102">
        <v>0</v>
      </c>
      <c r="M72" s="71">
        <f t="shared" si="19"/>
        <v>0</v>
      </c>
      <c r="N72" s="102">
        <v>0</v>
      </c>
      <c r="O72" s="102">
        <v>0</v>
      </c>
      <c r="P72" s="71">
        <f t="shared" si="20"/>
        <v>0</v>
      </c>
      <c r="Q72" s="102">
        <v>0</v>
      </c>
      <c r="R72" s="102">
        <v>0</v>
      </c>
      <c r="S72" s="71">
        <f t="shared" si="21"/>
        <v>0</v>
      </c>
      <c r="T72" s="102">
        <v>6</v>
      </c>
      <c r="U72" s="102">
        <v>0</v>
      </c>
      <c r="V72" s="102"/>
      <c r="W72" s="103">
        <v>0</v>
      </c>
      <c r="X72" s="103">
        <v>0</v>
      </c>
      <c r="Y72" s="103">
        <v>0</v>
      </c>
      <c r="Z72" s="103">
        <v>0</v>
      </c>
      <c r="AA72" s="60">
        <f>SUM(W72:X72)</f>
        <v>0</v>
      </c>
    </row>
    <row r="73" spans="1:28" s="54" customFormat="1" ht="16.5" customHeight="1" x14ac:dyDescent="0.15">
      <c r="A73" s="47">
        <v>10</v>
      </c>
      <c r="B73" s="101" t="s">
        <v>154</v>
      </c>
      <c r="C73" s="100" t="s">
        <v>50</v>
      </c>
      <c r="D73" s="64" t="s">
        <v>76</v>
      </c>
      <c r="E73" s="69" t="s">
        <v>136</v>
      </c>
      <c r="F73" s="100" t="s">
        <v>155</v>
      </c>
      <c r="G73" s="100" t="s">
        <v>136</v>
      </c>
      <c r="H73" s="102">
        <v>1</v>
      </c>
      <c r="I73" s="102">
        <v>0</v>
      </c>
      <c r="J73" s="102">
        <v>1</v>
      </c>
      <c r="K73" s="102">
        <v>0</v>
      </c>
      <c r="L73" s="102">
        <v>0</v>
      </c>
      <c r="M73" s="71">
        <f t="shared" si="19"/>
        <v>0</v>
      </c>
      <c r="N73" s="102">
        <v>0</v>
      </c>
      <c r="O73" s="102">
        <v>0</v>
      </c>
      <c r="P73" s="71">
        <f t="shared" si="20"/>
        <v>0</v>
      </c>
      <c r="Q73" s="102">
        <v>0</v>
      </c>
      <c r="R73" s="102">
        <v>0</v>
      </c>
      <c r="S73" s="71">
        <f t="shared" si="21"/>
        <v>0</v>
      </c>
      <c r="T73" s="102">
        <v>6</v>
      </c>
      <c r="U73" s="102">
        <v>0</v>
      </c>
      <c r="V73" s="102"/>
      <c r="W73" s="103">
        <v>0</v>
      </c>
      <c r="X73" s="103">
        <v>0</v>
      </c>
      <c r="Y73" s="103">
        <v>0</v>
      </c>
      <c r="Z73" s="103">
        <v>0</v>
      </c>
      <c r="AA73" s="60">
        <f>SUM(W73:X73)</f>
        <v>0</v>
      </c>
    </row>
    <row r="74" spans="1:28" s="54" customFormat="1" ht="16.5" customHeight="1" x14ac:dyDescent="0.15">
      <c r="A74" s="47">
        <v>11</v>
      </c>
      <c r="B74" s="101" t="s">
        <v>478</v>
      </c>
      <c r="C74" s="100" t="s">
        <v>50</v>
      </c>
      <c r="D74" s="64" t="s">
        <v>273</v>
      </c>
      <c r="E74" s="69" t="s">
        <v>136</v>
      </c>
      <c r="F74" s="100" t="s">
        <v>479</v>
      </c>
      <c r="G74" s="100" t="s">
        <v>136</v>
      </c>
      <c r="H74" s="102">
        <v>1</v>
      </c>
      <c r="I74" s="102">
        <v>0</v>
      </c>
      <c r="J74" s="102">
        <v>1</v>
      </c>
      <c r="K74" s="102">
        <v>0</v>
      </c>
      <c r="L74" s="102">
        <v>0</v>
      </c>
      <c r="M74" s="71">
        <v>0</v>
      </c>
      <c r="N74" s="102">
        <v>0</v>
      </c>
      <c r="O74" s="102">
        <v>0</v>
      </c>
      <c r="P74" s="71">
        <f t="shared" si="20"/>
        <v>0</v>
      </c>
      <c r="Q74" s="102">
        <v>0</v>
      </c>
      <c r="R74" s="102">
        <v>0</v>
      </c>
      <c r="S74" s="71">
        <f t="shared" si="21"/>
        <v>0</v>
      </c>
      <c r="T74" s="102">
        <v>6</v>
      </c>
      <c r="U74" s="102">
        <v>0</v>
      </c>
      <c r="V74" s="102"/>
      <c r="W74" s="103">
        <v>0</v>
      </c>
      <c r="X74" s="103">
        <v>0</v>
      </c>
      <c r="Y74" s="103">
        <v>0</v>
      </c>
      <c r="Z74" s="103">
        <v>0</v>
      </c>
      <c r="AA74" s="60">
        <f>SUM(W74:Z74)</f>
        <v>0</v>
      </c>
    </row>
    <row r="75" spans="1:28" s="54" customFormat="1" ht="16.5" customHeight="1" x14ac:dyDescent="0.15">
      <c r="A75" s="47">
        <v>12</v>
      </c>
      <c r="B75" s="101" t="s">
        <v>480</v>
      </c>
      <c r="C75" s="100" t="s">
        <v>50</v>
      </c>
      <c r="D75" s="64" t="s">
        <v>273</v>
      </c>
      <c r="E75" s="69" t="s">
        <v>136</v>
      </c>
      <c r="F75" s="100" t="s">
        <v>481</v>
      </c>
      <c r="G75" s="100" t="s">
        <v>136</v>
      </c>
      <c r="H75" s="102">
        <v>1</v>
      </c>
      <c r="I75" s="102">
        <v>0</v>
      </c>
      <c r="J75" s="102">
        <v>1</v>
      </c>
      <c r="K75" s="102">
        <v>0</v>
      </c>
      <c r="L75" s="102">
        <v>0</v>
      </c>
      <c r="M75" s="71">
        <v>0</v>
      </c>
      <c r="N75" s="102">
        <v>0</v>
      </c>
      <c r="O75" s="102">
        <v>0</v>
      </c>
      <c r="P75" s="71">
        <f t="shared" si="20"/>
        <v>0</v>
      </c>
      <c r="Q75" s="102">
        <v>0</v>
      </c>
      <c r="R75" s="102">
        <v>0</v>
      </c>
      <c r="S75" s="71">
        <f t="shared" si="21"/>
        <v>0</v>
      </c>
      <c r="T75" s="102">
        <v>6</v>
      </c>
      <c r="U75" s="102">
        <v>0</v>
      </c>
      <c r="V75" s="102"/>
      <c r="W75" s="103">
        <v>0</v>
      </c>
      <c r="X75" s="103">
        <v>0</v>
      </c>
      <c r="Y75" s="103">
        <v>0</v>
      </c>
      <c r="Z75" s="103">
        <v>0</v>
      </c>
      <c r="AA75" s="60">
        <f>SUM(W75:Z75)</f>
        <v>0</v>
      </c>
    </row>
    <row r="76" spans="1:28" x14ac:dyDescent="0.15">
      <c r="A76" s="47"/>
      <c r="B76" s="75" t="s">
        <v>156</v>
      </c>
      <c r="C76" s="75"/>
      <c r="D76" s="75"/>
      <c r="E76" s="75"/>
      <c r="F76" s="76" t="s">
        <v>482</v>
      </c>
      <c r="G76" s="104"/>
      <c r="H76" s="78">
        <f>SUM(H64:H75)</f>
        <v>12</v>
      </c>
      <c r="I76" s="78">
        <f>SUM(I64:I75)</f>
        <v>0</v>
      </c>
      <c r="J76" s="78">
        <f>SUM(J64:J75)</f>
        <v>12</v>
      </c>
      <c r="K76" s="78">
        <f>SUM(K64:K75)</f>
        <v>4840</v>
      </c>
      <c r="L76" s="78">
        <f>SUM(L64:L75)</f>
        <v>746</v>
      </c>
      <c r="M76" s="78">
        <f>SUM(M64:M74)</f>
        <v>5586</v>
      </c>
      <c r="N76" s="78">
        <f t="shared" ref="N76:U76" si="23">SUM(N64:N75)</f>
        <v>3</v>
      </c>
      <c r="O76" s="78">
        <f t="shared" si="23"/>
        <v>3</v>
      </c>
      <c r="P76" s="78">
        <f t="shared" si="23"/>
        <v>6</v>
      </c>
      <c r="Q76" s="78">
        <f t="shared" si="23"/>
        <v>0</v>
      </c>
      <c r="R76" s="78">
        <f t="shared" si="23"/>
        <v>0</v>
      </c>
      <c r="S76" s="78">
        <f t="shared" si="23"/>
        <v>0</v>
      </c>
      <c r="T76" s="78">
        <f t="shared" si="23"/>
        <v>62</v>
      </c>
      <c r="U76" s="78">
        <f t="shared" si="23"/>
        <v>2</v>
      </c>
      <c r="V76" s="78">
        <f>SUM(V64:V73)</f>
        <v>0</v>
      </c>
      <c r="W76" s="78">
        <f>SUM(W64:W75)</f>
        <v>3912694182</v>
      </c>
      <c r="X76" s="78">
        <f>SUM(X64:X75)</f>
        <v>5040857340</v>
      </c>
      <c r="Y76" s="78">
        <f>SUM(Y64:Y75)</f>
        <v>585266454</v>
      </c>
      <c r="Z76" s="78">
        <f>SUM(Z64:Z75)</f>
        <v>55061841</v>
      </c>
      <c r="AA76" s="78">
        <f>SUM(AA64:AA75)</f>
        <v>8953551522</v>
      </c>
      <c r="AB76" s="79">
        <f>AA76</f>
        <v>8953551522</v>
      </c>
    </row>
    <row r="77" spans="1:28" s="85" customFormat="1" x14ac:dyDescent="0.15">
      <c r="A77" s="105" t="s">
        <v>157</v>
      </c>
      <c r="B77" s="106" t="s">
        <v>158</v>
      </c>
      <c r="C77" s="106"/>
      <c r="D77" s="106"/>
      <c r="E77" s="106"/>
      <c r="F77" s="107"/>
      <c r="G77" s="105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1:28" s="57" customFormat="1" ht="13" x14ac:dyDescent="0.15">
      <c r="A78" s="47">
        <v>1</v>
      </c>
      <c r="B78" s="61" t="s">
        <v>161</v>
      </c>
      <c r="C78" s="109" t="s">
        <v>50</v>
      </c>
      <c r="D78" s="64" t="s">
        <v>76</v>
      </c>
      <c r="E78" s="110" t="s">
        <v>159</v>
      </c>
      <c r="F78" s="62" t="s">
        <v>162</v>
      </c>
      <c r="G78" s="111" t="s">
        <v>160</v>
      </c>
      <c r="H78" s="63">
        <v>1</v>
      </c>
      <c r="I78" s="63">
        <v>0</v>
      </c>
      <c r="J78" s="63">
        <v>1</v>
      </c>
      <c r="K78" s="63">
        <v>0</v>
      </c>
      <c r="L78" s="63">
        <v>0</v>
      </c>
      <c r="M78" s="51">
        <f t="shared" ref="M78:M79" si="24">SUM(K78:L78)</f>
        <v>0</v>
      </c>
      <c r="N78" s="63">
        <v>0</v>
      </c>
      <c r="O78" s="63">
        <v>0</v>
      </c>
      <c r="P78" s="51">
        <f t="shared" ref="P78:P79" si="25">SUM(N78:O78)</f>
        <v>0</v>
      </c>
      <c r="Q78" s="63">
        <v>0</v>
      </c>
      <c r="R78" s="63">
        <v>0</v>
      </c>
      <c r="S78" s="51">
        <f t="shared" ref="S78:S79" si="26">SUM(Q78:R78)</f>
        <v>0</v>
      </c>
      <c r="T78" s="63">
        <v>6</v>
      </c>
      <c r="U78" s="63"/>
      <c r="V78" s="59"/>
      <c r="W78" s="60">
        <v>0</v>
      </c>
      <c r="X78" s="60">
        <v>0</v>
      </c>
      <c r="Y78" s="60">
        <v>0</v>
      </c>
      <c r="Z78" s="60">
        <v>0</v>
      </c>
      <c r="AA78" s="53">
        <f t="shared" ref="AA78:AA79" si="27">SUM(W78:X78)</f>
        <v>0</v>
      </c>
    </row>
    <row r="79" spans="1:28" s="112" customFormat="1" ht="13" x14ac:dyDescent="0.15">
      <c r="A79" s="47">
        <v>2</v>
      </c>
      <c r="B79" s="61" t="s">
        <v>163</v>
      </c>
      <c r="C79" s="109" t="s">
        <v>50</v>
      </c>
      <c r="D79" s="64" t="s">
        <v>76</v>
      </c>
      <c r="E79" s="110" t="s">
        <v>159</v>
      </c>
      <c r="F79" s="62" t="s">
        <v>164</v>
      </c>
      <c r="G79" s="111" t="s">
        <v>159</v>
      </c>
      <c r="H79" s="63">
        <v>1</v>
      </c>
      <c r="I79" s="63">
        <v>0</v>
      </c>
      <c r="J79" s="63">
        <v>1</v>
      </c>
      <c r="K79" s="63">
        <v>0</v>
      </c>
      <c r="L79" s="63">
        <v>0</v>
      </c>
      <c r="M79" s="51">
        <f t="shared" si="24"/>
        <v>0</v>
      </c>
      <c r="N79" s="63">
        <v>0</v>
      </c>
      <c r="O79" s="63">
        <v>0</v>
      </c>
      <c r="P79" s="51">
        <f t="shared" si="25"/>
        <v>0</v>
      </c>
      <c r="Q79" s="63">
        <v>0</v>
      </c>
      <c r="R79" s="63">
        <v>0</v>
      </c>
      <c r="S79" s="51">
        <f t="shared" si="26"/>
        <v>0</v>
      </c>
      <c r="T79" s="63">
        <v>6</v>
      </c>
      <c r="U79" s="63">
        <v>0</v>
      </c>
      <c r="V79" s="63"/>
      <c r="W79" s="60">
        <v>0</v>
      </c>
      <c r="X79" s="60">
        <v>0</v>
      </c>
      <c r="Y79" s="60">
        <v>0</v>
      </c>
      <c r="Z79" s="60">
        <v>0</v>
      </c>
      <c r="AA79" s="53">
        <f t="shared" si="27"/>
        <v>0</v>
      </c>
    </row>
    <row r="80" spans="1:28" x14ac:dyDescent="0.15">
      <c r="A80" s="47"/>
      <c r="B80" s="75" t="s">
        <v>165</v>
      </c>
      <c r="C80" s="75"/>
      <c r="D80" s="75"/>
      <c r="E80" s="75"/>
      <c r="F80" s="76" t="s">
        <v>483</v>
      </c>
      <c r="G80" s="104"/>
      <c r="H80" s="78">
        <f t="shared" ref="H80:AA80" si="28">SUM(H78:H79)</f>
        <v>2</v>
      </c>
      <c r="I80" s="78">
        <f t="shared" si="28"/>
        <v>0</v>
      </c>
      <c r="J80" s="78">
        <f t="shared" si="28"/>
        <v>2</v>
      </c>
      <c r="K80" s="78">
        <f t="shared" si="28"/>
        <v>0</v>
      </c>
      <c r="L80" s="78">
        <f t="shared" si="28"/>
        <v>0</v>
      </c>
      <c r="M80" s="78">
        <f t="shared" si="28"/>
        <v>0</v>
      </c>
      <c r="N80" s="78">
        <f t="shared" si="28"/>
        <v>0</v>
      </c>
      <c r="O80" s="78">
        <f t="shared" si="28"/>
        <v>0</v>
      </c>
      <c r="P80" s="78">
        <f t="shared" si="28"/>
        <v>0</v>
      </c>
      <c r="Q80" s="78">
        <f t="shared" si="28"/>
        <v>0</v>
      </c>
      <c r="R80" s="78">
        <f t="shared" si="28"/>
        <v>0</v>
      </c>
      <c r="S80" s="78">
        <f t="shared" si="28"/>
        <v>0</v>
      </c>
      <c r="T80" s="78">
        <f t="shared" si="28"/>
        <v>12</v>
      </c>
      <c r="U80" s="78">
        <f t="shared" si="28"/>
        <v>0</v>
      </c>
      <c r="V80" s="78">
        <f t="shared" si="28"/>
        <v>0</v>
      </c>
      <c r="W80" s="78">
        <f t="shared" si="28"/>
        <v>0</v>
      </c>
      <c r="X80" s="78">
        <f t="shared" si="28"/>
        <v>0</v>
      </c>
      <c r="Y80" s="78">
        <f t="shared" si="28"/>
        <v>0</v>
      </c>
      <c r="Z80" s="78">
        <f t="shared" si="28"/>
        <v>0</v>
      </c>
      <c r="AA80" s="78">
        <f t="shared" si="28"/>
        <v>0</v>
      </c>
      <c r="AB80" s="113">
        <f>AA80</f>
        <v>0</v>
      </c>
    </row>
    <row r="81" spans="1:28" s="85" customFormat="1" x14ac:dyDescent="0.15">
      <c r="A81" s="80" t="s">
        <v>166</v>
      </c>
      <c r="B81" s="81" t="s">
        <v>167</v>
      </c>
      <c r="C81" s="81"/>
      <c r="D81" s="81"/>
      <c r="E81" s="81"/>
      <c r="F81" s="114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2"/>
      <c r="X81" s="82"/>
      <c r="Y81" s="82"/>
      <c r="Z81" s="82"/>
      <c r="AA81" s="82"/>
    </row>
    <row r="82" spans="1:28" s="54" customFormat="1" x14ac:dyDescent="0.15">
      <c r="A82" s="47">
        <v>1</v>
      </c>
      <c r="B82" s="48" t="s">
        <v>168</v>
      </c>
      <c r="C82" s="49" t="s">
        <v>50</v>
      </c>
      <c r="D82" s="49" t="s">
        <v>51</v>
      </c>
      <c r="E82" s="69" t="s">
        <v>169</v>
      </c>
      <c r="F82" s="47" t="s">
        <v>170</v>
      </c>
      <c r="G82" s="67" t="s">
        <v>171</v>
      </c>
      <c r="H82" s="51">
        <v>1</v>
      </c>
      <c r="I82" s="51">
        <v>0</v>
      </c>
      <c r="J82" s="51">
        <v>1</v>
      </c>
      <c r="K82" s="51">
        <v>0</v>
      </c>
      <c r="L82" s="51">
        <v>0</v>
      </c>
      <c r="M82" s="51">
        <f>SUM(K82:L82)</f>
        <v>0</v>
      </c>
      <c r="N82" s="51">
        <v>0</v>
      </c>
      <c r="O82" s="51">
        <v>0</v>
      </c>
      <c r="P82" s="51">
        <f t="shared" ref="P82:P88" si="29">SUM(N82:O82)</f>
        <v>0</v>
      </c>
      <c r="Q82" s="51">
        <v>0</v>
      </c>
      <c r="R82" s="51">
        <v>0</v>
      </c>
      <c r="S82" s="51">
        <f t="shared" ref="S82:S88" si="30">SUM(Q82:R82)</f>
        <v>0</v>
      </c>
      <c r="T82" s="51">
        <v>0</v>
      </c>
      <c r="U82" s="51">
        <v>0</v>
      </c>
      <c r="V82" s="51"/>
      <c r="W82" s="53">
        <v>0</v>
      </c>
      <c r="X82" s="53">
        <v>0</v>
      </c>
      <c r="Y82" s="53">
        <v>0</v>
      </c>
      <c r="Z82" s="53">
        <v>0</v>
      </c>
      <c r="AA82" s="53">
        <v>0</v>
      </c>
    </row>
    <row r="83" spans="1:28" s="54" customFormat="1" x14ac:dyDescent="0.15">
      <c r="A83" s="47">
        <v>2</v>
      </c>
      <c r="B83" s="48" t="s">
        <v>172</v>
      </c>
      <c r="C83" s="49" t="s">
        <v>50</v>
      </c>
      <c r="D83" s="49" t="s">
        <v>51</v>
      </c>
      <c r="E83" s="69" t="s">
        <v>169</v>
      </c>
      <c r="F83" s="47" t="s">
        <v>173</v>
      </c>
      <c r="G83" s="67" t="s">
        <v>171</v>
      </c>
      <c r="H83" s="51">
        <v>1</v>
      </c>
      <c r="I83" s="51">
        <v>0</v>
      </c>
      <c r="J83" s="51">
        <v>1</v>
      </c>
      <c r="K83" s="51">
        <v>0</v>
      </c>
      <c r="L83" s="51">
        <v>0</v>
      </c>
      <c r="M83" s="51">
        <f t="shared" ref="M83:M88" si="31">SUM(K83:L83)</f>
        <v>0</v>
      </c>
      <c r="N83" s="51">
        <v>0</v>
      </c>
      <c r="O83" s="51">
        <v>0</v>
      </c>
      <c r="P83" s="51">
        <f t="shared" si="29"/>
        <v>0</v>
      </c>
      <c r="Q83" s="51">
        <v>0</v>
      </c>
      <c r="R83" s="51">
        <v>0</v>
      </c>
      <c r="S83" s="51">
        <f t="shared" si="30"/>
        <v>0</v>
      </c>
      <c r="T83" s="51">
        <v>6</v>
      </c>
      <c r="U83" s="51">
        <v>0</v>
      </c>
      <c r="V83" s="51"/>
      <c r="W83" s="53">
        <v>0</v>
      </c>
      <c r="X83" s="53">
        <v>0</v>
      </c>
      <c r="Y83" s="53">
        <v>0</v>
      </c>
      <c r="Z83" s="53">
        <v>0</v>
      </c>
      <c r="AA83" s="53">
        <f t="shared" ref="AA83:AA88" si="32">SUM(W83:X83)</f>
        <v>0</v>
      </c>
    </row>
    <row r="84" spans="1:28" s="54" customFormat="1" ht="13.5" customHeight="1" x14ac:dyDescent="0.15">
      <c r="A84" s="47">
        <v>3</v>
      </c>
      <c r="B84" s="48" t="s">
        <v>174</v>
      </c>
      <c r="C84" s="49" t="s">
        <v>50</v>
      </c>
      <c r="D84" s="64" t="s">
        <v>76</v>
      </c>
      <c r="E84" s="69" t="s">
        <v>169</v>
      </c>
      <c r="F84" s="47" t="s">
        <v>175</v>
      </c>
      <c r="G84" s="67" t="s">
        <v>171</v>
      </c>
      <c r="H84" s="51">
        <v>1</v>
      </c>
      <c r="I84" s="51">
        <v>0</v>
      </c>
      <c r="J84" s="51">
        <v>1</v>
      </c>
      <c r="K84" s="51">
        <v>0</v>
      </c>
      <c r="L84" s="51">
        <v>0</v>
      </c>
      <c r="M84" s="51">
        <f t="shared" si="31"/>
        <v>0</v>
      </c>
      <c r="N84" s="51">
        <v>0</v>
      </c>
      <c r="O84" s="51">
        <v>0</v>
      </c>
      <c r="P84" s="51">
        <f t="shared" si="29"/>
        <v>0</v>
      </c>
      <c r="Q84" s="51">
        <v>0</v>
      </c>
      <c r="R84" s="51">
        <v>0</v>
      </c>
      <c r="S84" s="51">
        <f t="shared" si="30"/>
        <v>0</v>
      </c>
      <c r="T84" s="51">
        <v>6</v>
      </c>
      <c r="U84" s="51">
        <v>0</v>
      </c>
      <c r="V84" s="51"/>
      <c r="W84" s="53">
        <v>0</v>
      </c>
      <c r="X84" s="53">
        <v>0</v>
      </c>
      <c r="Y84" s="53">
        <v>0</v>
      </c>
      <c r="Z84" s="53">
        <v>0</v>
      </c>
      <c r="AA84" s="53">
        <f t="shared" si="32"/>
        <v>0</v>
      </c>
    </row>
    <row r="85" spans="1:28" s="57" customFormat="1" ht="13" x14ac:dyDescent="0.15">
      <c r="A85" s="47">
        <v>4</v>
      </c>
      <c r="B85" s="48" t="s">
        <v>176</v>
      </c>
      <c r="C85" s="49" t="s">
        <v>50</v>
      </c>
      <c r="D85" s="64" t="s">
        <v>76</v>
      </c>
      <c r="E85" s="69" t="s">
        <v>169</v>
      </c>
      <c r="F85" s="47" t="s">
        <v>177</v>
      </c>
      <c r="G85" s="67" t="s">
        <v>171</v>
      </c>
      <c r="H85" s="51">
        <v>1</v>
      </c>
      <c r="I85" s="51">
        <v>0</v>
      </c>
      <c r="J85" s="51">
        <v>1</v>
      </c>
      <c r="K85" s="51">
        <v>193</v>
      </c>
      <c r="L85" s="51">
        <v>0</v>
      </c>
      <c r="M85" s="51">
        <f t="shared" si="31"/>
        <v>193</v>
      </c>
      <c r="N85" s="51">
        <v>3</v>
      </c>
      <c r="O85" s="51">
        <v>1</v>
      </c>
      <c r="P85" s="51">
        <f t="shared" si="29"/>
        <v>4</v>
      </c>
      <c r="Q85" s="51">
        <v>0</v>
      </c>
      <c r="R85" s="51">
        <v>0</v>
      </c>
      <c r="S85" s="51">
        <f t="shared" si="30"/>
        <v>0</v>
      </c>
      <c r="T85" s="51">
        <v>6</v>
      </c>
      <c r="U85" s="51">
        <v>1</v>
      </c>
      <c r="V85" s="52" t="s">
        <v>433</v>
      </c>
      <c r="W85" s="53">
        <v>74718565</v>
      </c>
      <c r="X85" s="53">
        <v>11802700</v>
      </c>
      <c r="Y85" s="53">
        <v>7686517</v>
      </c>
      <c r="Z85" s="53">
        <v>6517</v>
      </c>
      <c r="AA85" s="53">
        <f t="shared" si="32"/>
        <v>86521265</v>
      </c>
    </row>
    <row r="86" spans="1:28" s="54" customFormat="1" ht="13" x14ac:dyDescent="0.15">
      <c r="A86" s="47">
        <v>5</v>
      </c>
      <c r="B86" s="48" t="s">
        <v>178</v>
      </c>
      <c r="C86" s="49" t="s">
        <v>50</v>
      </c>
      <c r="D86" s="64" t="s">
        <v>76</v>
      </c>
      <c r="E86" s="69" t="s">
        <v>169</v>
      </c>
      <c r="F86" s="47" t="s">
        <v>179</v>
      </c>
      <c r="G86" s="67" t="s">
        <v>171</v>
      </c>
      <c r="H86" s="51">
        <v>1</v>
      </c>
      <c r="I86" s="51">
        <v>0</v>
      </c>
      <c r="J86" s="51">
        <v>1</v>
      </c>
      <c r="K86" s="51">
        <v>0</v>
      </c>
      <c r="L86" s="51">
        <v>0</v>
      </c>
      <c r="M86" s="51">
        <f t="shared" si="31"/>
        <v>0</v>
      </c>
      <c r="N86" s="51">
        <v>0</v>
      </c>
      <c r="O86" s="51">
        <v>0</v>
      </c>
      <c r="P86" s="51">
        <f t="shared" si="29"/>
        <v>0</v>
      </c>
      <c r="Q86" s="51">
        <v>0</v>
      </c>
      <c r="R86" s="51">
        <v>0</v>
      </c>
      <c r="S86" s="51">
        <f t="shared" si="30"/>
        <v>0</v>
      </c>
      <c r="T86" s="51">
        <v>6</v>
      </c>
      <c r="U86" s="51">
        <v>0</v>
      </c>
      <c r="V86" s="51"/>
      <c r="W86" s="53">
        <v>0</v>
      </c>
      <c r="X86" s="53">
        <v>0</v>
      </c>
      <c r="Y86" s="53">
        <v>0</v>
      </c>
      <c r="Z86" s="53">
        <v>0</v>
      </c>
      <c r="AA86" s="53">
        <f t="shared" si="32"/>
        <v>0</v>
      </c>
    </row>
    <row r="87" spans="1:28" s="54" customFormat="1" ht="13" x14ac:dyDescent="0.15">
      <c r="A87" s="47">
        <v>6</v>
      </c>
      <c r="B87" s="95" t="s">
        <v>180</v>
      </c>
      <c r="C87" s="49" t="s">
        <v>50</v>
      </c>
      <c r="D87" s="64" t="s">
        <v>76</v>
      </c>
      <c r="E87" s="69" t="s">
        <v>169</v>
      </c>
      <c r="F87" s="96" t="s">
        <v>181</v>
      </c>
      <c r="G87" s="115" t="s">
        <v>169</v>
      </c>
      <c r="H87" s="97">
        <v>1</v>
      </c>
      <c r="I87" s="97">
        <v>0</v>
      </c>
      <c r="J87" s="97">
        <v>1</v>
      </c>
      <c r="K87" s="97">
        <v>505</v>
      </c>
      <c r="L87" s="97">
        <v>0</v>
      </c>
      <c r="M87" s="51">
        <f t="shared" si="31"/>
        <v>505</v>
      </c>
      <c r="N87" s="97">
        <v>2</v>
      </c>
      <c r="O87" s="97">
        <v>0</v>
      </c>
      <c r="P87" s="51">
        <f t="shared" si="29"/>
        <v>2</v>
      </c>
      <c r="Q87" s="97">
        <v>0</v>
      </c>
      <c r="R87" s="97">
        <v>0</v>
      </c>
      <c r="S87" s="51">
        <f t="shared" si="30"/>
        <v>0</v>
      </c>
      <c r="T87" s="97">
        <v>6</v>
      </c>
      <c r="U87" s="97">
        <v>1</v>
      </c>
      <c r="V87" s="116" t="s">
        <v>484</v>
      </c>
      <c r="W87" s="98">
        <v>114642126</v>
      </c>
      <c r="X87" s="98">
        <v>299497134</v>
      </c>
      <c r="Y87" s="98">
        <v>1000000</v>
      </c>
      <c r="Z87" s="98">
        <v>-1167887</v>
      </c>
      <c r="AA87" s="98">
        <f t="shared" si="32"/>
        <v>414139260</v>
      </c>
    </row>
    <row r="88" spans="1:28" s="54" customFormat="1" x14ac:dyDescent="0.15">
      <c r="A88" s="47">
        <v>7</v>
      </c>
      <c r="B88" s="48" t="s">
        <v>182</v>
      </c>
      <c r="C88" s="49" t="s">
        <v>50</v>
      </c>
      <c r="D88" s="49" t="s">
        <v>94</v>
      </c>
      <c r="E88" s="69" t="s">
        <v>169</v>
      </c>
      <c r="F88" s="47" t="s">
        <v>183</v>
      </c>
      <c r="G88" s="67" t="s">
        <v>171</v>
      </c>
      <c r="H88" s="51">
        <v>1</v>
      </c>
      <c r="I88" s="51">
        <v>0</v>
      </c>
      <c r="J88" s="51">
        <v>1</v>
      </c>
      <c r="K88" s="51">
        <v>0</v>
      </c>
      <c r="L88" s="51">
        <v>0</v>
      </c>
      <c r="M88" s="51">
        <f t="shared" si="31"/>
        <v>0</v>
      </c>
      <c r="N88" s="51">
        <v>0</v>
      </c>
      <c r="O88" s="51">
        <v>0</v>
      </c>
      <c r="P88" s="51">
        <f t="shared" si="29"/>
        <v>0</v>
      </c>
      <c r="Q88" s="51">
        <v>0</v>
      </c>
      <c r="R88" s="51">
        <v>0</v>
      </c>
      <c r="S88" s="51">
        <f t="shared" si="30"/>
        <v>0</v>
      </c>
      <c r="T88" s="51">
        <v>6</v>
      </c>
      <c r="U88" s="51">
        <v>0</v>
      </c>
      <c r="V88" s="51"/>
      <c r="W88" s="53">
        <v>0</v>
      </c>
      <c r="X88" s="53">
        <v>0</v>
      </c>
      <c r="Y88" s="53">
        <v>0</v>
      </c>
      <c r="Z88" s="53">
        <v>0</v>
      </c>
      <c r="AA88" s="53">
        <f t="shared" si="32"/>
        <v>0</v>
      </c>
    </row>
    <row r="89" spans="1:28" x14ac:dyDescent="0.15">
      <c r="A89" s="117"/>
      <c r="B89" s="118" t="s">
        <v>184</v>
      </c>
      <c r="C89" s="118"/>
      <c r="D89" s="118"/>
      <c r="E89" s="118"/>
      <c r="F89" s="76" t="s">
        <v>485</v>
      </c>
      <c r="G89" s="118"/>
      <c r="H89" s="119">
        <f t="shared" ref="H89:AA89" si="33">SUM(H82:H88)</f>
        <v>7</v>
      </c>
      <c r="I89" s="119">
        <f t="shared" si="33"/>
        <v>0</v>
      </c>
      <c r="J89" s="119">
        <f t="shared" si="33"/>
        <v>7</v>
      </c>
      <c r="K89" s="119">
        <f t="shared" si="33"/>
        <v>698</v>
      </c>
      <c r="L89" s="119">
        <f t="shared" si="33"/>
        <v>0</v>
      </c>
      <c r="M89" s="119">
        <f t="shared" si="33"/>
        <v>698</v>
      </c>
      <c r="N89" s="119">
        <f t="shared" si="33"/>
        <v>5</v>
      </c>
      <c r="O89" s="119">
        <f t="shared" si="33"/>
        <v>1</v>
      </c>
      <c r="P89" s="119">
        <f t="shared" si="33"/>
        <v>6</v>
      </c>
      <c r="Q89" s="119">
        <f t="shared" si="33"/>
        <v>0</v>
      </c>
      <c r="R89" s="119">
        <f t="shared" si="33"/>
        <v>0</v>
      </c>
      <c r="S89" s="119">
        <f t="shared" si="33"/>
        <v>0</v>
      </c>
      <c r="T89" s="119">
        <f t="shared" si="33"/>
        <v>36</v>
      </c>
      <c r="U89" s="119">
        <f t="shared" si="33"/>
        <v>2</v>
      </c>
      <c r="V89" s="119">
        <f t="shared" si="33"/>
        <v>0</v>
      </c>
      <c r="W89" s="119">
        <f t="shared" si="33"/>
        <v>189360691</v>
      </c>
      <c r="X89" s="119">
        <f t="shared" si="33"/>
        <v>311299834</v>
      </c>
      <c r="Y89" s="119">
        <f t="shared" si="33"/>
        <v>8686517</v>
      </c>
      <c r="Z89" s="119">
        <f t="shared" si="33"/>
        <v>-1161370</v>
      </c>
      <c r="AA89" s="119">
        <f t="shared" si="33"/>
        <v>500660525</v>
      </c>
      <c r="AB89" s="79">
        <f>AA89</f>
        <v>500660525</v>
      </c>
    </row>
    <row r="90" spans="1:28" x14ac:dyDescent="0.15">
      <c r="A90" s="458" t="s">
        <v>23</v>
      </c>
      <c r="B90" s="458" t="s">
        <v>24</v>
      </c>
      <c r="C90" s="458" t="s">
        <v>25</v>
      </c>
      <c r="D90" s="458" t="s">
        <v>26</v>
      </c>
      <c r="E90" s="458" t="s">
        <v>24</v>
      </c>
      <c r="F90" s="458" t="s">
        <v>27</v>
      </c>
      <c r="G90" s="458" t="s">
        <v>28</v>
      </c>
      <c r="H90" s="448" t="s">
        <v>29</v>
      </c>
      <c r="I90" s="461" t="s">
        <v>30</v>
      </c>
      <c r="J90" s="448" t="s">
        <v>31</v>
      </c>
      <c r="K90" s="455" t="s">
        <v>32</v>
      </c>
      <c r="L90" s="456"/>
      <c r="M90" s="457"/>
      <c r="N90" s="455" t="s">
        <v>33</v>
      </c>
      <c r="O90" s="456"/>
      <c r="P90" s="457"/>
      <c r="Q90" s="455" t="s">
        <v>34</v>
      </c>
      <c r="R90" s="456"/>
      <c r="S90" s="457"/>
      <c r="T90" s="464" t="s">
        <v>93</v>
      </c>
      <c r="U90" s="458" t="s">
        <v>36</v>
      </c>
      <c r="V90" s="458" t="s">
        <v>37</v>
      </c>
      <c r="W90" s="448" t="s">
        <v>38</v>
      </c>
      <c r="X90" s="448" t="s">
        <v>39</v>
      </c>
      <c r="Y90" s="448" t="s">
        <v>40</v>
      </c>
      <c r="Z90" s="448" t="s">
        <v>41</v>
      </c>
      <c r="AA90" s="448" t="s">
        <v>42</v>
      </c>
      <c r="AB90" s="79"/>
    </row>
    <row r="91" spans="1:28" x14ac:dyDescent="0.15">
      <c r="A91" s="459"/>
      <c r="B91" s="459"/>
      <c r="C91" s="459"/>
      <c r="D91" s="459"/>
      <c r="E91" s="459"/>
      <c r="F91" s="459"/>
      <c r="G91" s="459"/>
      <c r="H91" s="449"/>
      <c r="I91" s="462"/>
      <c r="J91" s="449"/>
      <c r="K91" s="451" t="s">
        <v>43</v>
      </c>
      <c r="L91" s="451" t="s">
        <v>44</v>
      </c>
      <c r="M91" s="453" t="s">
        <v>45</v>
      </c>
      <c r="N91" s="451" t="s">
        <v>43</v>
      </c>
      <c r="O91" s="451" t="s">
        <v>44</v>
      </c>
      <c r="P91" s="453" t="s">
        <v>46</v>
      </c>
      <c r="Q91" s="451" t="s">
        <v>43</v>
      </c>
      <c r="R91" s="451" t="s">
        <v>44</v>
      </c>
      <c r="S91" s="453" t="s">
        <v>47</v>
      </c>
      <c r="T91" s="464"/>
      <c r="U91" s="459"/>
      <c r="V91" s="459"/>
      <c r="W91" s="449"/>
      <c r="X91" s="449"/>
      <c r="Y91" s="449"/>
      <c r="Z91" s="449"/>
      <c r="AA91" s="449"/>
      <c r="AB91" s="79"/>
    </row>
    <row r="92" spans="1:28" x14ac:dyDescent="0.15">
      <c r="A92" s="460"/>
      <c r="B92" s="460"/>
      <c r="C92" s="460"/>
      <c r="D92" s="460"/>
      <c r="E92" s="460"/>
      <c r="F92" s="460"/>
      <c r="G92" s="460"/>
      <c r="H92" s="450"/>
      <c r="I92" s="463"/>
      <c r="J92" s="450"/>
      <c r="K92" s="452"/>
      <c r="L92" s="452"/>
      <c r="M92" s="454"/>
      <c r="N92" s="452"/>
      <c r="O92" s="452"/>
      <c r="P92" s="454"/>
      <c r="Q92" s="452"/>
      <c r="R92" s="452"/>
      <c r="S92" s="454"/>
      <c r="T92" s="464"/>
      <c r="U92" s="460"/>
      <c r="V92" s="460"/>
      <c r="W92" s="450"/>
      <c r="X92" s="450"/>
      <c r="Y92" s="450"/>
      <c r="Z92" s="450"/>
      <c r="AA92" s="450"/>
      <c r="AB92" s="79"/>
    </row>
    <row r="93" spans="1:28" s="85" customFormat="1" x14ac:dyDescent="0.15">
      <c r="A93" s="80" t="s">
        <v>185</v>
      </c>
      <c r="B93" s="44" t="s">
        <v>186</v>
      </c>
      <c r="C93" s="44"/>
      <c r="D93" s="44"/>
      <c r="E93" s="44"/>
      <c r="F93" s="120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</row>
    <row r="94" spans="1:28" s="54" customFormat="1" x14ac:dyDescent="0.15">
      <c r="A94" s="49">
        <v>1</v>
      </c>
      <c r="B94" s="122" t="s">
        <v>187</v>
      </c>
      <c r="C94" s="49" t="s">
        <v>50</v>
      </c>
      <c r="D94" s="49" t="s">
        <v>51</v>
      </c>
      <c r="E94" s="69" t="s">
        <v>188</v>
      </c>
      <c r="F94" s="49" t="s">
        <v>189</v>
      </c>
      <c r="G94" s="67" t="s">
        <v>190</v>
      </c>
      <c r="H94" s="123">
        <v>1</v>
      </c>
      <c r="I94" s="123">
        <v>0</v>
      </c>
      <c r="J94" s="123">
        <v>1</v>
      </c>
      <c r="K94" s="123">
        <v>200</v>
      </c>
      <c r="L94" s="123">
        <v>25</v>
      </c>
      <c r="M94" s="51">
        <f t="shared" ref="M94:M123" si="34">SUM(K94:L94)</f>
        <v>225</v>
      </c>
      <c r="N94" s="123">
        <v>1</v>
      </c>
      <c r="O94" s="123">
        <v>1</v>
      </c>
      <c r="P94" s="51">
        <f t="shared" ref="P94:P123" si="35">SUM(N94:O94)</f>
        <v>2</v>
      </c>
      <c r="Q94" s="123">
        <v>0</v>
      </c>
      <c r="R94" s="123">
        <v>0</v>
      </c>
      <c r="S94" s="51">
        <f t="shared" ref="S94:S123" si="36">SUM(Q94:R94)</f>
        <v>0</v>
      </c>
      <c r="T94" s="123">
        <v>8</v>
      </c>
      <c r="U94" s="123">
        <v>1</v>
      </c>
      <c r="V94" s="52" t="s">
        <v>486</v>
      </c>
      <c r="W94" s="123">
        <v>1011253488</v>
      </c>
      <c r="X94" s="123">
        <v>353122803</v>
      </c>
      <c r="Y94" s="123">
        <v>1047984078</v>
      </c>
      <c r="Z94" s="123">
        <v>109229963</v>
      </c>
      <c r="AA94" s="53">
        <f t="shared" ref="AA94:AA98" si="37">SUM(W94:X94)</f>
        <v>1364376291</v>
      </c>
    </row>
    <row r="95" spans="1:28" s="57" customFormat="1" x14ac:dyDescent="0.15">
      <c r="A95" s="49">
        <v>2</v>
      </c>
      <c r="B95" s="48" t="s">
        <v>487</v>
      </c>
      <c r="C95" s="49" t="s">
        <v>50</v>
      </c>
      <c r="D95" s="49" t="s">
        <v>51</v>
      </c>
      <c r="E95" s="69" t="s">
        <v>188</v>
      </c>
      <c r="F95" s="49" t="s">
        <v>191</v>
      </c>
      <c r="G95" s="67" t="s">
        <v>190</v>
      </c>
      <c r="H95" s="51">
        <v>1</v>
      </c>
      <c r="I95" s="51">
        <v>0</v>
      </c>
      <c r="J95" s="51">
        <v>1</v>
      </c>
      <c r="K95" s="51">
        <v>100</v>
      </c>
      <c r="L95" s="51">
        <v>0</v>
      </c>
      <c r="M95" s="51">
        <f t="shared" si="34"/>
        <v>100</v>
      </c>
      <c r="N95" s="51">
        <v>2</v>
      </c>
      <c r="O95" s="51">
        <v>0</v>
      </c>
      <c r="P95" s="51">
        <f t="shared" si="35"/>
        <v>2</v>
      </c>
      <c r="Q95" s="51">
        <v>0</v>
      </c>
      <c r="R95" s="51">
        <v>0</v>
      </c>
      <c r="S95" s="51">
        <f t="shared" si="36"/>
        <v>0</v>
      </c>
      <c r="T95" s="51">
        <v>6</v>
      </c>
      <c r="U95" s="51">
        <v>1</v>
      </c>
      <c r="V95" s="52" t="s">
        <v>488</v>
      </c>
      <c r="W95" s="53">
        <v>23178608</v>
      </c>
      <c r="X95" s="53">
        <v>95385993</v>
      </c>
      <c r="Y95" s="53">
        <v>328172150</v>
      </c>
      <c r="Z95" s="53">
        <v>16283608</v>
      </c>
      <c r="AA95" s="53">
        <f t="shared" si="37"/>
        <v>118564601</v>
      </c>
    </row>
    <row r="96" spans="1:28" s="57" customFormat="1" x14ac:dyDescent="0.15">
      <c r="A96" s="49">
        <v>3</v>
      </c>
      <c r="B96" s="48" t="s">
        <v>489</v>
      </c>
      <c r="C96" s="49" t="s">
        <v>50</v>
      </c>
      <c r="D96" s="49" t="s">
        <v>51</v>
      </c>
      <c r="E96" s="69" t="s">
        <v>188</v>
      </c>
      <c r="F96" s="49" t="s">
        <v>192</v>
      </c>
      <c r="G96" s="67" t="s">
        <v>190</v>
      </c>
      <c r="H96" s="51">
        <v>1</v>
      </c>
      <c r="I96" s="51">
        <v>0</v>
      </c>
      <c r="J96" s="51">
        <v>1</v>
      </c>
      <c r="K96" s="51">
        <v>314</v>
      </c>
      <c r="L96" s="51">
        <v>133</v>
      </c>
      <c r="M96" s="51">
        <f t="shared" si="34"/>
        <v>447</v>
      </c>
      <c r="N96" s="51">
        <v>2</v>
      </c>
      <c r="O96" s="51">
        <v>1</v>
      </c>
      <c r="P96" s="51">
        <f t="shared" si="35"/>
        <v>3</v>
      </c>
      <c r="Q96" s="51">
        <v>0</v>
      </c>
      <c r="R96" s="51">
        <v>0</v>
      </c>
      <c r="S96" s="51">
        <f t="shared" si="36"/>
        <v>0</v>
      </c>
      <c r="T96" s="51">
        <v>7</v>
      </c>
      <c r="U96" s="51">
        <v>1</v>
      </c>
      <c r="V96" s="52" t="s">
        <v>465</v>
      </c>
      <c r="W96" s="53">
        <v>2518373795</v>
      </c>
      <c r="X96" s="53">
        <v>2995601950</v>
      </c>
      <c r="Y96" s="53">
        <v>1564242780</v>
      </c>
      <c r="Z96" s="53">
        <v>578180103</v>
      </c>
      <c r="AA96" s="53">
        <f t="shared" si="37"/>
        <v>5513975745</v>
      </c>
    </row>
    <row r="97" spans="1:29" s="54" customFormat="1" x14ac:dyDescent="0.15">
      <c r="A97" s="49">
        <v>4</v>
      </c>
      <c r="B97" s="48" t="s">
        <v>193</v>
      </c>
      <c r="C97" s="49" t="s">
        <v>50</v>
      </c>
      <c r="D97" s="49" t="s">
        <v>51</v>
      </c>
      <c r="E97" s="69" t="s">
        <v>188</v>
      </c>
      <c r="F97" s="49" t="s">
        <v>194</v>
      </c>
      <c r="G97" s="67" t="s">
        <v>190</v>
      </c>
      <c r="H97" s="51">
        <v>1</v>
      </c>
      <c r="I97" s="51">
        <v>0</v>
      </c>
      <c r="J97" s="51">
        <v>1</v>
      </c>
      <c r="K97" s="51">
        <v>400</v>
      </c>
      <c r="L97" s="51">
        <v>105</v>
      </c>
      <c r="M97" s="51">
        <f t="shared" si="34"/>
        <v>505</v>
      </c>
      <c r="N97" s="51">
        <v>1</v>
      </c>
      <c r="O97" s="51">
        <v>3</v>
      </c>
      <c r="P97" s="51">
        <f t="shared" si="35"/>
        <v>4</v>
      </c>
      <c r="Q97" s="51">
        <v>0</v>
      </c>
      <c r="R97" s="51">
        <v>0</v>
      </c>
      <c r="S97" s="51">
        <f t="shared" si="36"/>
        <v>0</v>
      </c>
      <c r="T97" s="51">
        <v>8</v>
      </c>
      <c r="U97" s="51">
        <v>1</v>
      </c>
      <c r="V97" s="52" t="s">
        <v>490</v>
      </c>
      <c r="W97" s="53">
        <v>1572770835</v>
      </c>
      <c r="X97" s="53">
        <v>488061828</v>
      </c>
      <c r="Y97" s="53">
        <v>48411986</v>
      </c>
      <c r="Z97" s="53">
        <v>6377000</v>
      </c>
      <c r="AA97" s="53">
        <f t="shared" si="37"/>
        <v>2060832663</v>
      </c>
    </row>
    <row r="98" spans="1:29" s="57" customFormat="1" x14ac:dyDescent="0.15">
      <c r="A98" s="49">
        <v>5</v>
      </c>
      <c r="B98" s="48" t="s">
        <v>491</v>
      </c>
      <c r="C98" s="49" t="s">
        <v>50</v>
      </c>
      <c r="D98" s="49" t="s">
        <v>51</v>
      </c>
      <c r="E98" s="69" t="s">
        <v>188</v>
      </c>
      <c r="F98" s="49" t="s">
        <v>195</v>
      </c>
      <c r="G98" s="67" t="s">
        <v>190</v>
      </c>
      <c r="H98" s="51">
        <v>1</v>
      </c>
      <c r="I98" s="51">
        <v>0</v>
      </c>
      <c r="J98" s="51">
        <v>1</v>
      </c>
      <c r="K98" s="51">
        <v>0</v>
      </c>
      <c r="L98" s="51">
        <v>0</v>
      </c>
      <c r="M98" s="51">
        <f t="shared" si="34"/>
        <v>0</v>
      </c>
      <c r="N98" s="51">
        <v>0</v>
      </c>
      <c r="O98" s="51">
        <v>0</v>
      </c>
      <c r="P98" s="51">
        <f t="shared" si="35"/>
        <v>0</v>
      </c>
      <c r="Q98" s="51">
        <v>0</v>
      </c>
      <c r="R98" s="51">
        <v>0</v>
      </c>
      <c r="S98" s="51">
        <f t="shared" si="36"/>
        <v>0</v>
      </c>
      <c r="T98" s="51">
        <v>8</v>
      </c>
      <c r="U98" s="51">
        <v>0</v>
      </c>
      <c r="V98" s="52"/>
      <c r="W98" s="53">
        <v>0</v>
      </c>
      <c r="X98" s="53">
        <v>0</v>
      </c>
      <c r="Y98" s="53">
        <v>0</v>
      </c>
      <c r="Z98" s="53">
        <v>0</v>
      </c>
      <c r="AA98" s="53">
        <f t="shared" si="37"/>
        <v>0</v>
      </c>
    </row>
    <row r="99" spans="1:29" s="57" customFormat="1" x14ac:dyDescent="0.15">
      <c r="A99" s="49">
        <v>6</v>
      </c>
      <c r="B99" s="48" t="s">
        <v>196</v>
      </c>
      <c r="C99" s="49" t="s">
        <v>50</v>
      </c>
      <c r="D99" s="49" t="s">
        <v>51</v>
      </c>
      <c r="E99" s="69" t="s">
        <v>188</v>
      </c>
      <c r="F99" s="49" t="s">
        <v>197</v>
      </c>
      <c r="G99" s="67" t="s">
        <v>190</v>
      </c>
      <c r="H99" s="51">
        <v>1</v>
      </c>
      <c r="I99" s="51">
        <v>0</v>
      </c>
      <c r="J99" s="51">
        <v>1</v>
      </c>
      <c r="K99" s="51">
        <v>489</v>
      </c>
      <c r="L99" s="51">
        <v>0</v>
      </c>
      <c r="M99" s="51">
        <f t="shared" si="34"/>
        <v>489</v>
      </c>
      <c r="N99" s="51">
        <v>2</v>
      </c>
      <c r="O99" s="51">
        <v>0</v>
      </c>
      <c r="P99" s="51">
        <f t="shared" si="35"/>
        <v>2</v>
      </c>
      <c r="Q99" s="51">
        <v>0</v>
      </c>
      <c r="R99" s="51">
        <v>0</v>
      </c>
      <c r="S99" s="51">
        <f t="shared" si="36"/>
        <v>0</v>
      </c>
      <c r="T99" s="51">
        <v>8</v>
      </c>
      <c r="U99" s="51">
        <v>1</v>
      </c>
      <c r="V99" s="52" t="s">
        <v>476</v>
      </c>
      <c r="W99" s="53">
        <v>751082920</v>
      </c>
      <c r="X99" s="53">
        <v>1269870813</v>
      </c>
      <c r="Y99" s="53">
        <v>317262459</v>
      </c>
      <c r="Z99" s="53">
        <v>5615184</v>
      </c>
      <c r="AA99" s="53">
        <f>SUM(W99:X99)</f>
        <v>2020953733</v>
      </c>
      <c r="AC99" s="125"/>
    </row>
    <row r="100" spans="1:29" s="57" customFormat="1" x14ac:dyDescent="0.15">
      <c r="A100" s="49">
        <v>7</v>
      </c>
      <c r="B100" s="48" t="s">
        <v>198</v>
      </c>
      <c r="C100" s="49" t="s">
        <v>50</v>
      </c>
      <c r="D100" s="49" t="s">
        <v>51</v>
      </c>
      <c r="E100" s="69" t="s">
        <v>188</v>
      </c>
      <c r="F100" s="49" t="s">
        <v>199</v>
      </c>
      <c r="G100" s="67" t="s">
        <v>190</v>
      </c>
      <c r="H100" s="51">
        <v>1</v>
      </c>
      <c r="I100" s="51">
        <v>0</v>
      </c>
      <c r="J100" s="51">
        <v>1</v>
      </c>
      <c r="K100" s="51">
        <v>373</v>
      </c>
      <c r="L100" s="51">
        <v>0</v>
      </c>
      <c r="M100" s="51">
        <f>SUM(K100:L100)</f>
        <v>373</v>
      </c>
      <c r="N100" s="51">
        <v>0</v>
      </c>
      <c r="O100" s="51">
        <v>0</v>
      </c>
      <c r="P100" s="51">
        <f>SUM(N100:O100)</f>
        <v>0</v>
      </c>
      <c r="Q100" s="51">
        <v>0</v>
      </c>
      <c r="R100" s="51">
        <v>0</v>
      </c>
      <c r="S100" s="51">
        <f>SUM(Q100:R100)</f>
        <v>0</v>
      </c>
      <c r="T100" s="51">
        <v>8</v>
      </c>
      <c r="U100" s="51"/>
      <c r="V100" s="52"/>
      <c r="W100" s="53">
        <v>260578018</v>
      </c>
      <c r="X100" s="53">
        <v>19360000</v>
      </c>
      <c r="Y100" s="53">
        <v>2833297751</v>
      </c>
      <c r="Z100" s="53">
        <v>23652983</v>
      </c>
      <c r="AA100" s="53">
        <f>SUM(W100:X100)</f>
        <v>279938018</v>
      </c>
      <c r="AC100" s="125"/>
    </row>
    <row r="101" spans="1:29" s="54" customFormat="1" x14ac:dyDescent="0.15">
      <c r="A101" s="49">
        <v>8</v>
      </c>
      <c r="B101" s="48" t="s">
        <v>492</v>
      </c>
      <c r="C101" s="49" t="s">
        <v>50</v>
      </c>
      <c r="D101" s="49" t="s">
        <v>51</v>
      </c>
      <c r="E101" s="69" t="s">
        <v>188</v>
      </c>
      <c r="F101" s="49" t="s">
        <v>200</v>
      </c>
      <c r="G101" s="67" t="s">
        <v>190</v>
      </c>
      <c r="H101" s="51">
        <v>1</v>
      </c>
      <c r="I101" s="51">
        <v>0</v>
      </c>
      <c r="J101" s="51">
        <v>1</v>
      </c>
      <c r="K101" s="51">
        <v>191</v>
      </c>
      <c r="L101" s="51">
        <v>0</v>
      </c>
      <c r="M101" s="51">
        <f>SUM(K101:L101)</f>
        <v>191</v>
      </c>
      <c r="N101" s="51">
        <v>1</v>
      </c>
      <c r="O101" s="51">
        <v>0</v>
      </c>
      <c r="P101" s="51">
        <f>SUM(N101:O101)</f>
        <v>1</v>
      </c>
      <c r="Q101" s="51">
        <v>0</v>
      </c>
      <c r="R101" s="51">
        <v>0</v>
      </c>
      <c r="S101" s="51">
        <f>SUM(Q101:R101)</f>
        <v>0</v>
      </c>
      <c r="T101" s="51">
        <v>8</v>
      </c>
      <c r="U101" s="51">
        <v>1</v>
      </c>
      <c r="V101" s="52" t="s">
        <v>433</v>
      </c>
      <c r="W101" s="53">
        <v>173075903</v>
      </c>
      <c r="X101" s="53">
        <v>0</v>
      </c>
      <c r="Y101" s="53">
        <v>86065356</v>
      </c>
      <c r="Z101" s="53">
        <v>8144000</v>
      </c>
      <c r="AA101" s="53">
        <f>SUM((W101:X101))</f>
        <v>173075903</v>
      </c>
    </row>
    <row r="102" spans="1:29" s="57" customFormat="1" x14ac:dyDescent="0.15">
      <c r="A102" s="49">
        <v>9</v>
      </c>
      <c r="B102" s="48" t="s">
        <v>201</v>
      </c>
      <c r="C102" s="49" t="s">
        <v>50</v>
      </c>
      <c r="D102" s="49" t="s">
        <v>51</v>
      </c>
      <c r="E102" s="69" t="s">
        <v>188</v>
      </c>
      <c r="F102" s="49" t="s">
        <v>202</v>
      </c>
      <c r="G102" s="67" t="s">
        <v>190</v>
      </c>
      <c r="H102" s="51">
        <v>1</v>
      </c>
      <c r="I102" s="51">
        <v>0</v>
      </c>
      <c r="J102" s="51">
        <v>1</v>
      </c>
      <c r="K102" s="51">
        <v>557</v>
      </c>
      <c r="L102" s="51">
        <v>0</v>
      </c>
      <c r="M102" s="51">
        <f t="shared" si="34"/>
        <v>557</v>
      </c>
      <c r="N102" s="51">
        <v>2</v>
      </c>
      <c r="O102" s="51">
        <v>0</v>
      </c>
      <c r="P102" s="51">
        <f t="shared" si="35"/>
        <v>2</v>
      </c>
      <c r="Q102" s="51">
        <v>0</v>
      </c>
      <c r="R102" s="51">
        <v>0</v>
      </c>
      <c r="S102" s="51">
        <f t="shared" si="36"/>
        <v>0</v>
      </c>
      <c r="T102" s="51">
        <v>8</v>
      </c>
      <c r="U102" s="51">
        <v>1</v>
      </c>
      <c r="V102" s="52" t="s">
        <v>493</v>
      </c>
      <c r="W102" s="53">
        <v>191329011</v>
      </c>
      <c r="X102" s="53">
        <v>406829292</v>
      </c>
      <c r="Y102" s="53">
        <v>499777920</v>
      </c>
      <c r="Z102" s="53">
        <v>55445415</v>
      </c>
      <c r="AA102" s="53">
        <f>SUM((W102:X102))</f>
        <v>598158303</v>
      </c>
    </row>
    <row r="103" spans="1:29" s="57" customFormat="1" x14ac:dyDescent="0.15">
      <c r="A103" s="49">
        <v>10</v>
      </c>
      <c r="B103" s="48" t="s">
        <v>494</v>
      </c>
      <c r="C103" s="49" t="s">
        <v>50</v>
      </c>
      <c r="D103" s="49" t="s">
        <v>51</v>
      </c>
      <c r="E103" s="69" t="s">
        <v>188</v>
      </c>
      <c r="F103" s="49" t="s">
        <v>203</v>
      </c>
      <c r="G103" s="67" t="s">
        <v>190</v>
      </c>
      <c r="H103" s="51">
        <v>1</v>
      </c>
      <c r="I103" s="51">
        <v>0</v>
      </c>
      <c r="J103" s="51">
        <v>1</v>
      </c>
      <c r="K103" s="51">
        <v>310</v>
      </c>
      <c r="L103" s="51">
        <v>123</v>
      </c>
      <c r="M103" s="51">
        <f t="shared" si="34"/>
        <v>433</v>
      </c>
      <c r="N103" s="51">
        <v>2</v>
      </c>
      <c r="O103" s="51">
        <v>0</v>
      </c>
      <c r="P103" s="51">
        <f t="shared" si="35"/>
        <v>2</v>
      </c>
      <c r="Q103" s="51">
        <v>0</v>
      </c>
      <c r="R103" s="51">
        <v>0</v>
      </c>
      <c r="S103" s="51">
        <f t="shared" si="36"/>
        <v>0</v>
      </c>
      <c r="T103" s="51">
        <v>8</v>
      </c>
      <c r="U103" s="51">
        <v>1</v>
      </c>
      <c r="V103" s="52" t="s">
        <v>465</v>
      </c>
      <c r="W103" s="53">
        <v>567943259</v>
      </c>
      <c r="X103" s="53">
        <v>70848567</v>
      </c>
      <c r="Y103" s="53">
        <v>202204384</v>
      </c>
      <c r="Z103" s="53">
        <v>22100957</v>
      </c>
      <c r="AA103" s="53">
        <f>SUM((W103:X103))</f>
        <v>638791826</v>
      </c>
      <c r="AB103" s="125"/>
    </row>
    <row r="104" spans="1:29" s="54" customFormat="1" x14ac:dyDescent="0.15">
      <c r="A104" s="49">
        <v>11</v>
      </c>
      <c r="B104" s="48" t="s">
        <v>204</v>
      </c>
      <c r="C104" s="49" t="s">
        <v>50</v>
      </c>
      <c r="D104" s="49" t="s">
        <v>51</v>
      </c>
      <c r="E104" s="69" t="s">
        <v>188</v>
      </c>
      <c r="F104" s="49" t="s">
        <v>205</v>
      </c>
      <c r="G104" s="67" t="s">
        <v>190</v>
      </c>
      <c r="H104" s="51">
        <v>1</v>
      </c>
      <c r="I104" s="51">
        <v>0</v>
      </c>
      <c r="J104" s="51">
        <v>1</v>
      </c>
      <c r="K104" s="51">
        <v>200</v>
      </c>
      <c r="L104" s="51">
        <v>27</v>
      </c>
      <c r="M104" s="51">
        <f t="shared" si="34"/>
        <v>227</v>
      </c>
      <c r="N104" s="51">
        <v>0</v>
      </c>
      <c r="O104" s="51">
        <v>0</v>
      </c>
      <c r="P104" s="51">
        <f t="shared" si="35"/>
        <v>0</v>
      </c>
      <c r="Q104" s="51">
        <v>0</v>
      </c>
      <c r="R104" s="51">
        <v>0</v>
      </c>
      <c r="S104" s="51">
        <f t="shared" si="36"/>
        <v>0</v>
      </c>
      <c r="T104" s="51">
        <v>6</v>
      </c>
      <c r="U104" s="51">
        <v>1</v>
      </c>
      <c r="V104" s="52" t="s">
        <v>443</v>
      </c>
      <c r="W104" s="53">
        <v>40018410</v>
      </c>
      <c r="X104" s="53">
        <v>654566300</v>
      </c>
      <c r="Y104" s="53">
        <v>195228311</v>
      </c>
      <c r="Z104" s="53">
        <v>-36197661</v>
      </c>
      <c r="AA104" s="53">
        <f>SUM(W104:X104)</f>
        <v>694584710</v>
      </c>
      <c r="AC104" s="94"/>
    </row>
    <row r="105" spans="1:29" s="54" customFormat="1" x14ac:dyDescent="0.15">
      <c r="A105" s="49">
        <v>12</v>
      </c>
      <c r="B105" s="48" t="s">
        <v>206</v>
      </c>
      <c r="C105" s="49" t="s">
        <v>50</v>
      </c>
      <c r="D105" s="49" t="s">
        <v>51</v>
      </c>
      <c r="E105" s="69" t="s">
        <v>188</v>
      </c>
      <c r="F105" s="49" t="s">
        <v>207</v>
      </c>
      <c r="G105" s="67" t="s">
        <v>190</v>
      </c>
      <c r="H105" s="51">
        <v>1</v>
      </c>
      <c r="I105" s="51">
        <v>0</v>
      </c>
      <c r="J105" s="51">
        <v>1</v>
      </c>
      <c r="K105" s="51">
        <v>300</v>
      </c>
      <c r="L105" s="51">
        <v>25</v>
      </c>
      <c r="M105" s="51">
        <f t="shared" si="34"/>
        <v>325</v>
      </c>
      <c r="N105" s="51">
        <v>2</v>
      </c>
      <c r="O105" s="51">
        <v>0</v>
      </c>
      <c r="P105" s="51">
        <f t="shared" si="35"/>
        <v>2</v>
      </c>
      <c r="Q105" s="51">
        <v>0</v>
      </c>
      <c r="R105" s="51">
        <v>0</v>
      </c>
      <c r="S105" s="51">
        <f t="shared" si="36"/>
        <v>0</v>
      </c>
      <c r="T105" s="51">
        <v>8</v>
      </c>
      <c r="U105" s="51"/>
      <c r="V105" s="52"/>
      <c r="W105" s="53">
        <v>899176233</v>
      </c>
      <c r="X105" s="53">
        <v>252945063</v>
      </c>
      <c r="Y105" s="53">
        <v>626101290</v>
      </c>
      <c r="Z105" s="53">
        <v>22040334</v>
      </c>
      <c r="AA105" s="53">
        <f>SUM(W105:X105)</f>
        <v>1152121296</v>
      </c>
    </row>
    <row r="106" spans="1:29" s="54" customFormat="1" x14ac:dyDescent="0.15">
      <c r="A106" s="49">
        <v>13</v>
      </c>
      <c r="B106" s="48" t="s">
        <v>208</v>
      </c>
      <c r="C106" s="49" t="s">
        <v>50</v>
      </c>
      <c r="D106" s="49" t="s">
        <v>51</v>
      </c>
      <c r="E106" s="69" t="s">
        <v>188</v>
      </c>
      <c r="F106" s="49" t="s">
        <v>209</v>
      </c>
      <c r="G106" s="67" t="s">
        <v>190</v>
      </c>
      <c r="H106" s="51">
        <v>1</v>
      </c>
      <c r="I106" s="51">
        <v>0</v>
      </c>
      <c r="J106" s="51">
        <v>1</v>
      </c>
      <c r="K106" s="51">
        <v>0</v>
      </c>
      <c r="L106" s="51">
        <v>0</v>
      </c>
      <c r="M106" s="51">
        <f t="shared" si="34"/>
        <v>0</v>
      </c>
      <c r="N106" s="51">
        <v>0</v>
      </c>
      <c r="O106" s="51">
        <v>0</v>
      </c>
      <c r="P106" s="51">
        <f t="shared" si="35"/>
        <v>0</v>
      </c>
      <c r="Q106" s="51">
        <v>0</v>
      </c>
      <c r="R106" s="51">
        <v>0</v>
      </c>
      <c r="S106" s="51">
        <f t="shared" si="36"/>
        <v>0</v>
      </c>
      <c r="T106" s="51">
        <v>6</v>
      </c>
      <c r="U106" s="51">
        <v>0</v>
      </c>
      <c r="V106" s="51"/>
      <c r="W106" s="53">
        <v>0</v>
      </c>
      <c r="X106" s="53">
        <v>0</v>
      </c>
      <c r="Y106" s="53">
        <v>0</v>
      </c>
      <c r="Z106" s="53">
        <v>0</v>
      </c>
      <c r="AA106" s="53">
        <f t="shared" ref="AA106:AA117" si="38">SUM(W106:X106)</f>
        <v>0</v>
      </c>
    </row>
    <row r="107" spans="1:29" s="54" customFormat="1" x14ac:dyDescent="0.15">
      <c r="A107" s="49">
        <v>14</v>
      </c>
      <c r="B107" s="48" t="s">
        <v>210</v>
      </c>
      <c r="C107" s="49" t="s">
        <v>50</v>
      </c>
      <c r="D107" s="49" t="s">
        <v>51</v>
      </c>
      <c r="E107" s="69" t="s">
        <v>188</v>
      </c>
      <c r="F107" s="49" t="s">
        <v>211</v>
      </c>
      <c r="G107" s="67" t="s">
        <v>190</v>
      </c>
      <c r="H107" s="51">
        <v>1</v>
      </c>
      <c r="I107" s="51">
        <v>0</v>
      </c>
      <c r="J107" s="51">
        <v>1</v>
      </c>
      <c r="K107" s="51">
        <v>0</v>
      </c>
      <c r="L107" s="51">
        <v>0</v>
      </c>
      <c r="M107" s="51">
        <f t="shared" si="34"/>
        <v>0</v>
      </c>
      <c r="N107" s="51">
        <v>0</v>
      </c>
      <c r="O107" s="51">
        <v>0</v>
      </c>
      <c r="P107" s="51">
        <f t="shared" si="35"/>
        <v>0</v>
      </c>
      <c r="Q107" s="51">
        <v>0</v>
      </c>
      <c r="R107" s="51">
        <v>0</v>
      </c>
      <c r="S107" s="51">
        <f t="shared" si="36"/>
        <v>0</v>
      </c>
      <c r="T107" s="51">
        <v>6</v>
      </c>
      <c r="U107" s="51">
        <v>0</v>
      </c>
      <c r="V107" s="51"/>
      <c r="W107" s="53">
        <v>0</v>
      </c>
      <c r="X107" s="53">
        <v>0</v>
      </c>
      <c r="Y107" s="53">
        <v>0</v>
      </c>
      <c r="Z107" s="53">
        <v>0</v>
      </c>
      <c r="AA107" s="53">
        <f t="shared" si="38"/>
        <v>0</v>
      </c>
    </row>
    <row r="108" spans="1:29" s="54" customFormat="1" x14ac:dyDescent="0.15">
      <c r="A108" s="49">
        <v>15</v>
      </c>
      <c r="B108" s="48" t="s">
        <v>212</v>
      </c>
      <c r="C108" s="49" t="s">
        <v>50</v>
      </c>
      <c r="D108" s="49" t="s">
        <v>51</v>
      </c>
      <c r="E108" s="69" t="s">
        <v>188</v>
      </c>
      <c r="F108" s="49" t="s">
        <v>213</v>
      </c>
      <c r="G108" s="67" t="s">
        <v>190</v>
      </c>
      <c r="H108" s="51">
        <v>1</v>
      </c>
      <c r="I108" s="51">
        <v>0</v>
      </c>
      <c r="J108" s="51">
        <v>1</v>
      </c>
      <c r="K108" s="51">
        <v>0</v>
      </c>
      <c r="L108" s="51">
        <v>0</v>
      </c>
      <c r="M108" s="51">
        <f t="shared" si="34"/>
        <v>0</v>
      </c>
      <c r="N108" s="51">
        <v>0</v>
      </c>
      <c r="O108" s="51">
        <v>0</v>
      </c>
      <c r="P108" s="51">
        <f t="shared" si="35"/>
        <v>0</v>
      </c>
      <c r="Q108" s="51">
        <v>0</v>
      </c>
      <c r="R108" s="51">
        <v>0</v>
      </c>
      <c r="S108" s="51">
        <f t="shared" si="36"/>
        <v>0</v>
      </c>
      <c r="T108" s="51">
        <v>6</v>
      </c>
      <c r="U108" s="51">
        <v>0</v>
      </c>
      <c r="V108" s="52"/>
      <c r="W108" s="53">
        <v>0</v>
      </c>
      <c r="X108" s="53">
        <v>0</v>
      </c>
      <c r="Y108" s="53">
        <v>0</v>
      </c>
      <c r="Z108" s="53">
        <v>0</v>
      </c>
      <c r="AA108" s="53">
        <f t="shared" si="38"/>
        <v>0</v>
      </c>
    </row>
    <row r="109" spans="1:29" s="57" customFormat="1" ht="13.5" customHeight="1" x14ac:dyDescent="0.15">
      <c r="A109" s="49">
        <v>16</v>
      </c>
      <c r="B109" s="48" t="s">
        <v>214</v>
      </c>
      <c r="C109" s="49" t="s">
        <v>50</v>
      </c>
      <c r="D109" s="49" t="s">
        <v>51</v>
      </c>
      <c r="E109" s="69" t="s">
        <v>188</v>
      </c>
      <c r="F109" s="49" t="s">
        <v>215</v>
      </c>
      <c r="G109" s="67" t="s">
        <v>190</v>
      </c>
      <c r="H109" s="51">
        <v>1</v>
      </c>
      <c r="I109" s="51">
        <v>0</v>
      </c>
      <c r="J109" s="51">
        <v>1</v>
      </c>
      <c r="K109" s="51">
        <v>28</v>
      </c>
      <c r="L109" s="51">
        <v>0</v>
      </c>
      <c r="M109" s="51">
        <f t="shared" si="34"/>
        <v>28</v>
      </c>
      <c r="N109" s="51">
        <v>0</v>
      </c>
      <c r="O109" s="51">
        <v>0</v>
      </c>
      <c r="P109" s="51">
        <f t="shared" si="35"/>
        <v>0</v>
      </c>
      <c r="Q109" s="51">
        <v>0</v>
      </c>
      <c r="R109" s="51">
        <v>0</v>
      </c>
      <c r="S109" s="51">
        <f t="shared" si="36"/>
        <v>0</v>
      </c>
      <c r="T109" s="51">
        <v>8</v>
      </c>
      <c r="U109" s="51">
        <v>1</v>
      </c>
      <c r="V109" s="52" t="s">
        <v>495</v>
      </c>
      <c r="W109" s="53">
        <v>58670750</v>
      </c>
      <c r="X109" s="53">
        <v>7440000</v>
      </c>
      <c r="Y109" s="53">
        <v>38247750</v>
      </c>
      <c r="Z109" s="53">
        <v>13056200</v>
      </c>
      <c r="AA109" s="53">
        <f t="shared" si="38"/>
        <v>66110750</v>
      </c>
    </row>
    <row r="110" spans="1:29" s="54" customFormat="1" x14ac:dyDescent="0.15">
      <c r="A110" s="49">
        <v>17</v>
      </c>
      <c r="B110" s="126" t="s">
        <v>496</v>
      </c>
      <c r="C110" s="49" t="s">
        <v>50</v>
      </c>
      <c r="D110" s="49" t="s">
        <v>51</v>
      </c>
      <c r="E110" s="69" t="s">
        <v>188</v>
      </c>
      <c r="F110" s="109" t="s">
        <v>216</v>
      </c>
      <c r="G110" s="127" t="s">
        <v>190</v>
      </c>
      <c r="H110" s="128">
        <v>1</v>
      </c>
      <c r="I110" s="128">
        <v>0</v>
      </c>
      <c r="J110" s="128">
        <v>1</v>
      </c>
      <c r="K110" s="128">
        <v>142</v>
      </c>
      <c r="L110" s="128">
        <v>0</v>
      </c>
      <c r="M110" s="51">
        <f t="shared" si="34"/>
        <v>142</v>
      </c>
      <c r="N110" s="128">
        <v>0</v>
      </c>
      <c r="O110" s="128">
        <v>3</v>
      </c>
      <c r="P110" s="51">
        <f t="shared" si="35"/>
        <v>3</v>
      </c>
      <c r="Q110" s="51">
        <v>0</v>
      </c>
      <c r="R110" s="51">
        <v>0</v>
      </c>
      <c r="S110" s="51">
        <f t="shared" si="36"/>
        <v>0</v>
      </c>
      <c r="T110" s="51">
        <v>6</v>
      </c>
      <c r="U110" s="51">
        <v>1</v>
      </c>
      <c r="V110" s="129" t="s">
        <v>497</v>
      </c>
      <c r="W110" s="130">
        <v>9539460</v>
      </c>
      <c r="X110" s="53">
        <v>7316380</v>
      </c>
      <c r="Y110" s="53">
        <v>111510220</v>
      </c>
      <c r="Z110" s="53">
        <v>939460</v>
      </c>
      <c r="AA110" s="53">
        <f t="shared" si="38"/>
        <v>16855840</v>
      </c>
    </row>
    <row r="111" spans="1:29" s="54" customFormat="1" x14ac:dyDescent="0.15">
      <c r="A111" s="49">
        <v>18</v>
      </c>
      <c r="B111" s="48" t="s">
        <v>217</v>
      </c>
      <c r="C111" s="49" t="s">
        <v>50</v>
      </c>
      <c r="D111" s="49" t="s">
        <v>51</v>
      </c>
      <c r="E111" s="69" t="s">
        <v>188</v>
      </c>
      <c r="F111" s="49" t="s">
        <v>218</v>
      </c>
      <c r="G111" s="67" t="s">
        <v>190</v>
      </c>
      <c r="H111" s="51">
        <v>1</v>
      </c>
      <c r="I111" s="51">
        <v>0</v>
      </c>
      <c r="J111" s="51">
        <v>1</v>
      </c>
      <c r="K111" s="51">
        <v>0</v>
      </c>
      <c r="L111" s="51">
        <v>0</v>
      </c>
      <c r="M111" s="51">
        <f t="shared" si="34"/>
        <v>0</v>
      </c>
      <c r="N111" s="51">
        <v>0</v>
      </c>
      <c r="O111" s="51">
        <v>0</v>
      </c>
      <c r="P111" s="51">
        <f t="shared" si="35"/>
        <v>0</v>
      </c>
      <c r="Q111" s="51">
        <v>0</v>
      </c>
      <c r="R111" s="51">
        <v>0</v>
      </c>
      <c r="S111" s="51">
        <f t="shared" si="36"/>
        <v>0</v>
      </c>
      <c r="T111" s="51">
        <v>6</v>
      </c>
      <c r="U111" s="51">
        <v>0</v>
      </c>
      <c r="V111" s="51"/>
      <c r="W111" s="53">
        <v>0</v>
      </c>
      <c r="X111" s="53">
        <v>0</v>
      </c>
      <c r="Y111" s="53">
        <v>0</v>
      </c>
      <c r="Z111" s="53">
        <v>0</v>
      </c>
      <c r="AA111" s="53">
        <f t="shared" si="38"/>
        <v>0</v>
      </c>
    </row>
    <row r="112" spans="1:29" s="112" customFormat="1" x14ac:dyDescent="0.15">
      <c r="A112" s="49">
        <v>19</v>
      </c>
      <c r="B112" s="95" t="s">
        <v>219</v>
      </c>
      <c r="C112" s="49" t="s">
        <v>50</v>
      </c>
      <c r="D112" s="49" t="s">
        <v>51</v>
      </c>
      <c r="E112" s="69" t="s">
        <v>188</v>
      </c>
      <c r="F112" s="203" t="s">
        <v>220</v>
      </c>
      <c r="G112" s="115" t="s">
        <v>188</v>
      </c>
      <c r="H112" s="97">
        <v>1</v>
      </c>
      <c r="I112" s="97">
        <v>0</v>
      </c>
      <c r="J112" s="97">
        <v>1</v>
      </c>
      <c r="K112" s="97">
        <v>0</v>
      </c>
      <c r="L112" s="97">
        <v>0</v>
      </c>
      <c r="M112" s="128">
        <f t="shared" si="34"/>
        <v>0</v>
      </c>
      <c r="N112" s="97">
        <v>0</v>
      </c>
      <c r="O112" s="97">
        <v>0</v>
      </c>
      <c r="P112" s="128">
        <v>0</v>
      </c>
      <c r="Q112" s="97">
        <v>0</v>
      </c>
      <c r="R112" s="97">
        <v>0</v>
      </c>
      <c r="S112" s="128">
        <v>0</v>
      </c>
      <c r="T112" s="97">
        <v>6</v>
      </c>
      <c r="U112" s="97">
        <v>0</v>
      </c>
      <c r="V112" s="97"/>
      <c r="W112" s="98">
        <v>0</v>
      </c>
      <c r="X112" s="98">
        <v>0</v>
      </c>
      <c r="Y112" s="98">
        <v>0</v>
      </c>
      <c r="Z112" s="98">
        <v>0</v>
      </c>
      <c r="AA112" s="130">
        <f t="shared" si="38"/>
        <v>0</v>
      </c>
    </row>
    <row r="113" spans="1:30" s="54" customFormat="1" ht="13" x14ac:dyDescent="0.15">
      <c r="A113" s="49">
        <v>20</v>
      </c>
      <c r="B113" s="48" t="s">
        <v>221</v>
      </c>
      <c r="C113" s="49" t="s">
        <v>50</v>
      </c>
      <c r="D113" s="64" t="s">
        <v>76</v>
      </c>
      <c r="E113" s="69" t="s">
        <v>188</v>
      </c>
      <c r="F113" s="49" t="s">
        <v>222</v>
      </c>
      <c r="G113" s="67" t="s">
        <v>190</v>
      </c>
      <c r="H113" s="51">
        <v>1</v>
      </c>
      <c r="I113" s="51">
        <v>0</v>
      </c>
      <c r="J113" s="51">
        <v>1</v>
      </c>
      <c r="K113" s="51">
        <v>0</v>
      </c>
      <c r="L113" s="51">
        <v>0</v>
      </c>
      <c r="M113" s="51">
        <f t="shared" si="34"/>
        <v>0</v>
      </c>
      <c r="N113" s="51">
        <v>0</v>
      </c>
      <c r="O113" s="51">
        <v>0</v>
      </c>
      <c r="P113" s="51">
        <f t="shared" si="35"/>
        <v>0</v>
      </c>
      <c r="Q113" s="51">
        <v>0</v>
      </c>
      <c r="R113" s="51">
        <v>0</v>
      </c>
      <c r="S113" s="51">
        <f t="shared" si="36"/>
        <v>0</v>
      </c>
      <c r="T113" s="51">
        <v>6</v>
      </c>
      <c r="U113" s="51">
        <v>0</v>
      </c>
      <c r="V113" s="51"/>
      <c r="W113" s="53">
        <v>0</v>
      </c>
      <c r="X113" s="53">
        <v>0</v>
      </c>
      <c r="Y113" s="53">
        <v>0</v>
      </c>
      <c r="Z113" s="53">
        <v>0</v>
      </c>
      <c r="AA113" s="53">
        <f t="shared" si="38"/>
        <v>0</v>
      </c>
    </row>
    <row r="114" spans="1:30" s="54" customFormat="1" ht="13" x14ac:dyDescent="0.15">
      <c r="A114" s="49">
        <v>21</v>
      </c>
      <c r="B114" s="48" t="s">
        <v>223</v>
      </c>
      <c r="C114" s="49" t="s">
        <v>50</v>
      </c>
      <c r="D114" s="64" t="s">
        <v>76</v>
      </c>
      <c r="E114" s="69" t="s">
        <v>188</v>
      </c>
      <c r="F114" s="49" t="s">
        <v>224</v>
      </c>
      <c r="G114" s="67" t="s">
        <v>190</v>
      </c>
      <c r="H114" s="51">
        <v>1</v>
      </c>
      <c r="I114" s="51">
        <v>0</v>
      </c>
      <c r="J114" s="51">
        <v>1</v>
      </c>
      <c r="K114" s="51">
        <v>0</v>
      </c>
      <c r="L114" s="51">
        <v>0</v>
      </c>
      <c r="M114" s="51">
        <f t="shared" si="34"/>
        <v>0</v>
      </c>
      <c r="N114" s="51">
        <v>0</v>
      </c>
      <c r="O114" s="51">
        <v>0</v>
      </c>
      <c r="P114" s="51">
        <f t="shared" si="35"/>
        <v>0</v>
      </c>
      <c r="Q114" s="51">
        <v>0</v>
      </c>
      <c r="R114" s="51">
        <v>0</v>
      </c>
      <c r="S114" s="51">
        <f t="shared" si="36"/>
        <v>0</v>
      </c>
      <c r="T114" s="51">
        <v>6</v>
      </c>
      <c r="U114" s="51">
        <v>0</v>
      </c>
      <c r="V114" s="51"/>
      <c r="W114" s="53">
        <v>0</v>
      </c>
      <c r="X114" s="53">
        <v>0</v>
      </c>
      <c r="Y114" s="53"/>
      <c r="Z114" s="53">
        <v>0</v>
      </c>
      <c r="AA114" s="53">
        <f t="shared" si="38"/>
        <v>0</v>
      </c>
    </row>
    <row r="115" spans="1:30" s="54" customFormat="1" ht="13" x14ac:dyDescent="0.15">
      <c r="A115" s="49">
        <v>22</v>
      </c>
      <c r="B115" s="48" t="s">
        <v>225</v>
      </c>
      <c r="C115" s="49" t="s">
        <v>50</v>
      </c>
      <c r="D115" s="64" t="s">
        <v>76</v>
      </c>
      <c r="E115" s="69" t="s">
        <v>188</v>
      </c>
      <c r="F115" s="49" t="s">
        <v>226</v>
      </c>
      <c r="G115" s="67" t="s">
        <v>190</v>
      </c>
      <c r="H115" s="51">
        <v>1</v>
      </c>
      <c r="I115" s="51">
        <v>0</v>
      </c>
      <c r="J115" s="51">
        <v>1</v>
      </c>
      <c r="K115" s="51">
        <v>182</v>
      </c>
      <c r="L115" s="51">
        <v>0</v>
      </c>
      <c r="M115" s="51">
        <f t="shared" si="34"/>
        <v>182</v>
      </c>
      <c r="N115" s="51">
        <v>0</v>
      </c>
      <c r="O115" s="51">
        <v>0</v>
      </c>
      <c r="P115" s="51">
        <f t="shared" si="35"/>
        <v>0</v>
      </c>
      <c r="Q115" s="51">
        <v>0</v>
      </c>
      <c r="R115" s="51">
        <v>0</v>
      </c>
      <c r="S115" s="51">
        <f t="shared" si="36"/>
        <v>0</v>
      </c>
      <c r="T115" s="51">
        <v>6</v>
      </c>
      <c r="U115" s="51">
        <v>1</v>
      </c>
      <c r="V115" s="52" t="s">
        <v>498</v>
      </c>
      <c r="W115" s="53">
        <v>275736622</v>
      </c>
      <c r="X115" s="53">
        <v>726721779</v>
      </c>
      <c r="Y115" s="53">
        <v>105324000</v>
      </c>
      <c r="Z115" s="53">
        <v>38885429</v>
      </c>
      <c r="AA115" s="53">
        <f t="shared" si="38"/>
        <v>1002458401</v>
      </c>
    </row>
    <row r="116" spans="1:30" s="54" customFormat="1" ht="13" x14ac:dyDescent="0.15">
      <c r="A116" s="49">
        <v>23</v>
      </c>
      <c r="B116" s="48" t="s">
        <v>227</v>
      </c>
      <c r="C116" s="49" t="s">
        <v>50</v>
      </c>
      <c r="D116" s="64" t="s">
        <v>76</v>
      </c>
      <c r="E116" s="69" t="s">
        <v>188</v>
      </c>
      <c r="F116" s="49" t="s">
        <v>228</v>
      </c>
      <c r="G116" s="67" t="s">
        <v>190</v>
      </c>
      <c r="H116" s="51">
        <v>1</v>
      </c>
      <c r="I116" s="51">
        <v>0</v>
      </c>
      <c r="J116" s="51">
        <v>1</v>
      </c>
      <c r="K116" s="51">
        <v>0</v>
      </c>
      <c r="L116" s="51">
        <v>0</v>
      </c>
      <c r="M116" s="51">
        <f t="shared" si="34"/>
        <v>0</v>
      </c>
      <c r="N116" s="51">
        <v>0</v>
      </c>
      <c r="O116" s="51">
        <v>0</v>
      </c>
      <c r="P116" s="51">
        <f t="shared" si="35"/>
        <v>0</v>
      </c>
      <c r="Q116" s="51">
        <v>0</v>
      </c>
      <c r="R116" s="51">
        <v>0</v>
      </c>
      <c r="S116" s="51">
        <f t="shared" si="36"/>
        <v>0</v>
      </c>
      <c r="T116" s="51">
        <v>6</v>
      </c>
      <c r="U116" s="51">
        <v>0</v>
      </c>
      <c r="V116" s="51"/>
      <c r="W116" s="53">
        <v>0</v>
      </c>
      <c r="X116" s="53">
        <v>0</v>
      </c>
      <c r="Y116" s="53"/>
      <c r="Z116" s="53">
        <v>0</v>
      </c>
      <c r="AA116" s="53">
        <f t="shared" si="38"/>
        <v>0</v>
      </c>
    </row>
    <row r="117" spans="1:30" s="54" customFormat="1" ht="13" x14ac:dyDescent="0.15">
      <c r="A117" s="49">
        <v>24</v>
      </c>
      <c r="B117" s="48" t="s">
        <v>229</v>
      </c>
      <c r="C117" s="49" t="s">
        <v>50</v>
      </c>
      <c r="D117" s="64" t="s">
        <v>76</v>
      </c>
      <c r="E117" s="69" t="s">
        <v>188</v>
      </c>
      <c r="F117" s="49" t="s">
        <v>230</v>
      </c>
      <c r="G117" s="67" t="s">
        <v>190</v>
      </c>
      <c r="H117" s="51">
        <v>1</v>
      </c>
      <c r="I117" s="51">
        <v>0</v>
      </c>
      <c r="J117" s="51">
        <v>1</v>
      </c>
      <c r="K117" s="51">
        <v>0</v>
      </c>
      <c r="L117" s="51">
        <v>0</v>
      </c>
      <c r="M117" s="51">
        <f t="shared" si="34"/>
        <v>0</v>
      </c>
      <c r="N117" s="51">
        <v>0</v>
      </c>
      <c r="O117" s="51">
        <v>0</v>
      </c>
      <c r="P117" s="51">
        <f t="shared" si="35"/>
        <v>0</v>
      </c>
      <c r="Q117" s="51">
        <v>0</v>
      </c>
      <c r="R117" s="51">
        <v>0</v>
      </c>
      <c r="S117" s="51">
        <f t="shared" si="36"/>
        <v>0</v>
      </c>
      <c r="T117" s="51">
        <v>6</v>
      </c>
      <c r="U117" s="51">
        <v>0</v>
      </c>
      <c r="V117" s="51"/>
      <c r="W117" s="53">
        <v>0</v>
      </c>
      <c r="X117" s="53">
        <v>0</v>
      </c>
      <c r="Y117" s="53">
        <v>0</v>
      </c>
      <c r="Z117" s="53">
        <v>0</v>
      </c>
      <c r="AA117" s="53">
        <f t="shared" si="38"/>
        <v>0</v>
      </c>
    </row>
    <row r="118" spans="1:30" s="54" customFormat="1" ht="13" x14ac:dyDescent="0.15">
      <c r="A118" s="49">
        <v>25</v>
      </c>
      <c r="B118" s="48" t="s">
        <v>231</v>
      </c>
      <c r="C118" s="49" t="s">
        <v>50</v>
      </c>
      <c r="D118" s="64" t="s">
        <v>90</v>
      </c>
      <c r="E118" s="69" t="s">
        <v>188</v>
      </c>
      <c r="F118" s="49" t="s">
        <v>232</v>
      </c>
      <c r="G118" s="67" t="s">
        <v>190</v>
      </c>
      <c r="H118" s="51">
        <v>1</v>
      </c>
      <c r="I118" s="51">
        <v>0</v>
      </c>
      <c r="J118" s="51">
        <v>1</v>
      </c>
      <c r="K118" s="51">
        <v>0</v>
      </c>
      <c r="L118" s="51">
        <v>0</v>
      </c>
      <c r="M118" s="51">
        <f t="shared" si="34"/>
        <v>0</v>
      </c>
      <c r="N118" s="51">
        <v>0</v>
      </c>
      <c r="O118" s="51">
        <v>0</v>
      </c>
      <c r="P118" s="51">
        <f t="shared" si="35"/>
        <v>0</v>
      </c>
      <c r="Q118" s="51">
        <v>0</v>
      </c>
      <c r="R118" s="51">
        <v>0</v>
      </c>
      <c r="S118" s="51">
        <f t="shared" si="36"/>
        <v>0</v>
      </c>
      <c r="T118" s="51">
        <v>6</v>
      </c>
      <c r="U118" s="51">
        <v>0</v>
      </c>
      <c r="V118" s="51"/>
      <c r="W118" s="53">
        <v>0</v>
      </c>
      <c r="X118" s="53">
        <v>0</v>
      </c>
      <c r="Y118" s="53">
        <v>0</v>
      </c>
      <c r="Z118" s="53">
        <v>0</v>
      </c>
      <c r="AA118" s="53">
        <f t="shared" ref="AA118:AA119" si="39">SUM(W118:X118)</f>
        <v>0</v>
      </c>
    </row>
    <row r="119" spans="1:30" s="131" customFormat="1" ht="13" x14ac:dyDescent="0.15">
      <c r="A119" s="49">
        <v>26</v>
      </c>
      <c r="B119" s="48" t="s">
        <v>233</v>
      </c>
      <c r="C119" s="49" t="s">
        <v>50</v>
      </c>
      <c r="D119" s="64" t="s">
        <v>76</v>
      </c>
      <c r="E119" s="69" t="s">
        <v>188</v>
      </c>
      <c r="F119" s="49" t="s">
        <v>234</v>
      </c>
      <c r="G119" s="67" t="s">
        <v>188</v>
      </c>
      <c r="H119" s="51">
        <v>1</v>
      </c>
      <c r="I119" s="51">
        <v>0</v>
      </c>
      <c r="J119" s="51">
        <v>1</v>
      </c>
      <c r="K119" s="51">
        <v>0</v>
      </c>
      <c r="L119" s="51">
        <v>0</v>
      </c>
      <c r="M119" s="51">
        <f t="shared" si="34"/>
        <v>0</v>
      </c>
      <c r="N119" s="51">
        <v>0</v>
      </c>
      <c r="O119" s="51">
        <v>0</v>
      </c>
      <c r="P119" s="51">
        <f t="shared" si="35"/>
        <v>0</v>
      </c>
      <c r="Q119" s="51">
        <v>0</v>
      </c>
      <c r="R119" s="51">
        <v>0</v>
      </c>
      <c r="S119" s="51">
        <f t="shared" si="36"/>
        <v>0</v>
      </c>
      <c r="T119" s="51">
        <v>6</v>
      </c>
      <c r="U119" s="51">
        <v>0</v>
      </c>
      <c r="V119" s="51"/>
      <c r="W119" s="53">
        <v>0</v>
      </c>
      <c r="X119" s="53">
        <v>0</v>
      </c>
      <c r="Y119" s="53">
        <v>0</v>
      </c>
      <c r="Z119" s="53">
        <v>0</v>
      </c>
      <c r="AA119" s="53">
        <f t="shared" si="39"/>
        <v>0</v>
      </c>
    </row>
    <row r="120" spans="1:30" s="131" customFormat="1" ht="13" x14ac:dyDescent="0.15">
      <c r="A120" s="49">
        <v>27</v>
      </c>
      <c r="B120" s="48" t="s">
        <v>499</v>
      </c>
      <c r="C120" s="49" t="s">
        <v>50</v>
      </c>
      <c r="D120" s="64" t="s">
        <v>273</v>
      </c>
      <c r="E120" s="69" t="s">
        <v>188</v>
      </c>
      <c r="F120" s="49" t="s">
        <v>500</v>
      </c>
      <c r="G120" s="67" t="s">
        <v>188</v>
      </c>
      <c r="H120" s="51">
        <v>1</v>
      </c>
      <c r="I120" s="51">
        <v>0</v>
      </c>
      <c r="J120" s="51">
        <v>1</v>
      </c>
      <c r="K120" s="51">
        <v>0</v>
      </c>
      <c r="L120" s="51">
        <v>0</v>
      </c>
      <c r="M120" s="51">
        <f t="shared" si="34"/>
        <v>0</v>
      </c>
      <c r="N120" s="51">
        <v>0</v>
      </c>
      <c r="O120" s="51">
        <v>0</v>
      </c>
      <c r="P120" s="51">
        <f t="shared" si="35"/>
        <v>0</v>
      </c>
      <c r="Q120" s="51">
        <v>0</v>
      </c>
      <c r="R120" s="51">
        <v>0</v>
      </c>
      <c r="S120" s="51">
        <f t="shared" si="36"/>
        <v>0</v>
      </c>
      <c r="T120" s="51">
        <v>6</v>
      </c>
      <c r="U120" s="51">
        <v>0</v>
      </c>
      <c r="V120" s="51"/>
      <c r="W120" s="53">
        <v>0</v>
      </c>
      <c r="X120" s="53">
        <v>0</v>
      </c>
      <c r="Y120" s="53">
        <v>0</v>
      </c>
      <c r="Z120" s="53">
        <v>0</v>
      </c>
      <c r="AA120" s="72">
        <f t="shared" ref="AA120:AA123" si="40">SUM(W120:X120)</f>
        <v>0</v>
      </c>
    </row>
    <row r="121" spans="1:30" s="131" customFormat="1" ht="13" x14ac:dyDescent="0.15">
      <c r="A121" s="49">
        <v>28</v>
      </c>
      <c r="B121" s="48" t="s">
        <v>501</v>
      </c>
      <c r="C121" s="49" t="s">
        <v>50</v>
      </c>
      <c r="D121" s="64" t="s">
        <v>273</v>
      </c>
      <c r="E121" s="69" t="s">
        <v>188</v>
      </c>
      <c r="F121" s="49" t="s">
        <v>502</v>
      </c>
      <c r="G121" s="67" t="s">
        <v>188</v>
      </c>
      <c r="H121" s="51">
        <v>1</v>
      </c>
      <c r="I121" s="51">
        <v>0</v>
      </c>
      <c r="J121" s="51">
        <v>1</v>
      </c>
      <c r="K121" s="51">
        <v>0</v>
      </c>
      <c r="L121" s="51">
        <v>0</v>
      </c>
      <c r="M121" s="51">
        <f t="shared" si="34"/>
        <v>0</v>
      </c>
      <c r="N121" s="51">
        <v>0</v>
      </c>
      <c r="O121" s="51">
        <v>0</v>
      </c>
      <c r="P121" s="51">
        <f t="shared" si="35"/>
        <v>0</v>
      </c>
      <c r="Q121" s="51">
        <v>0</v>
      </c>
      <c r="R121" s="51">
        <v>0</v>
      </c>
      <c r="S121" s="51">
        <f t="shared" si="36"/>
        <v>0</v>
      </c>
      <c r="T121" s="51">
        <v>8</v>
      </c>
      <c r="U121" s="51">
        <v>0</v>
      </c>
      <c r="V121" s="51"/>
      <c r="W121" s="53">
        <v>0</v>
      </c>
      <c r="X121" s="53">
        <v>0</v>
      </c>
      <c r="Y121" s="53">
        <v>0</v>
      </c>
      <c r="Z121" s="53">
        <v>0</v>
      </c>
      <c r="AA121" s="72">
        <f t="shared" si="40"/>
        <v>0</v>
      </c>
    </row>
    <row r="122" spans="1:30" s="134" customFormat="1" ht="15.75" customHeight="1" x14ac:dyDescent="0.2">
      <c r="A122" s="49">
        <v>29</v>
      </c>
      <c r="B122" s="132" t="s">
        <v>503</v>
      </c>
      <c r="C122" s="49" t="s">
        <v>50</v>
      </c>
      <c r="D122" s="64" t="s">
        <v>504</v>
      </c>
      <c r="E122" s="69" t="s">
        <v>188</v>
      </c>
      <c r="F122" s="133" t="s">
        <v>505</v>
      </c>
      <c r="G122" s="70" t="s">
        <v>188</v>
      </c>
      <c r="H122" s="71">
        <v>1</v>
      </c>
      <c r="I122" s="71">
        <v>0</v>
      </c>
      <c r="J122" s="71">
        <v>1</v>
      </c>
      <c r="K122" s="71">
        <v>0</v>
      </c>
      <c r="L122" s="71">
        <v>0</v>
      </c>
      <c r="M122" s="71">
        <f t="shared" si="34"/>
        <v>0</v>
      </c>
      <c r="N122" s="71">
        <v>0</v>
      </c>
      <c r="O122" s="71">
        <v>0</v>
      </c>
      <c r="P122" s="71">
        <f t="shared" si="35"/>
        <v>0</v>
      </c>
      <c r="Q122" s="71">
        <v>0</v>
      </c>
      <c r="R122" s="71">
        <v>0</v>
      </c>
      <c r="S122" s="71">
        <f t="shared" si="36"/>
        <v>0</v>
      </c>
      <c r="T122" s="71">
        <v>6</v>
      </c>
      <c r="U122" s="71">
        <v>0</v>
      </c>
      <c r="V122" s="89"/>
      <c r="W122" s="72">
        <v>0</v>
      </c>
      <c r="X122" s="72">
        <v>0</v>
      </c>
      <c r="Y122" s="72">
        <v>0</v>
      </c>
      <c r="Z122" s="72">
        <v>0</v>
      </c>
      <c r="AA122" s="72">
        <f t="shared" si="40"/>
        <v>0</v>
      </c>
    </row>
    <row r="123" spans="1:30" s="134" customFormat="1" ht="15.75" customHeight="1" x14ac:dyDescent="0.2">
      <c r="A123" s="49">
        <v>30</v>
      </c>
      <c r="B123" s="132" t="s">
        <v>506</v>
      </c>
      <c r="C123" s="49" t="s">
        <v>50</v>
      </c>
      <c r="D123" s="64" t="s">
        <v>273</v>
      </c>
      <c r="E123" s="69" t="s">
        <v>188</v>
      </c>
      <c r="F123" s="135" t="s">
        <v>507</v>
      </c>
      <c r="G123" s="70" t="s">
        <v>188</v>
      </c>
      <c r="H123" s="71">
        <v>1</v>
      </c>
      <c r="I123" s="71">
        <v>0</v>
      </c>
      <c r="J123" s="71">
        <v>1</v>
      </c>
      <c r="K123" s="71">
        <v>0</v>
      </c>
      <c r="L123" s="71">
        <v>0</v>
      </c>
      <c r="M123" s="71">
        <f t="shared" si="34"/>
        <v>0</v>
      </c>
      <c r="N123" s="71">
        <v>0</v>
      </c>
      <c r="O123" s="71">
        <v>0</v>
      </c>
      <c r="P123" s="71">
        <f t="shared" si="35"/>
        <v>0</v>
      </c>
      <c r="Q123" s="71">
        <v>0</v>
      </c>
      <c r="R123" s="71">
        <v>0</v>
      </c>
      <c r="S123" s="71">
        <f t="shared" si="36"/>
        <v>0</v>
      </c>
      <c r="T123" s="71">
        <v>6</v>
      </c>
      <c r="U123" s="71">
        <v>0</v>
      </c>
      <c r="V123" s="89"/>
      <c r="W123" s="72">
        <v>0</v>
      </c>
      <c r="X123" s="72">
        <v>0</v>
      </c>
      <c r="Y123" s="72">
        <v>0</v>
      </c>
      <c r="Z123" s="72">
        <v>0</v>
      </c>
      <c r="AA123" s="72">
        <f t="shared" si="40"/>
        <v>0</v>
      </c>
    </row>
    <row r="124" spans="1:30" x14ac:dyDescent="0.15">
      <c r="A124" s="47"/>
      <c r="B124" s="75" t="s">
        <v>235</v>
      </c>
      <c r="C124" s="75"/>
      <c r="D124" s="75"/>
      <c r="E124" s="75"/>
      <c r="F124" s="76" t="s">
        <v>508</v>
      </c>
      <c r="G124" s="136"/>
      <c r="H124" s="78">
        <f t="shared" ref="H124:U124" si="41">SUM(H94:H123)</f>
        <v>30</v>
      </c>
      <c r="I124" s="78">
        <f t="shared" si="41"/>
        <v>0</v>
      </c>
      <c r="J124" s="78">
        <f t="shared" si="41"/>
        <v>30</v>
      </c>
      <c r="K124" s="78">
        <f t="shared" si="41"/>
        <v>3786</v>
      </c>
      <c r="L124" s="78">
        <f t="shared" si="41"/>
        <v>438</v>
      </c>
      <c r="M124" s="78">
        <f t="shared" si="41"/>
        <v>4224</v>
      </c>
      <c r="N124" s="78">
        <f t="shared" si="41"/>
        <v>15</v>
      </c>
      <c r="O124" s="78">
        <f t="shared" si="41"/>
        <v>8</v>
      </c>
      <c r="P124" s="78">
        <f t="shared" si="41"/>
        <v>23</v>
      </c>
      <c r="Q124" s="78">
        <f t="shared" si="41"/>
        <v>0</v>
      </c>
      <c r="R124" s="78">
        <f t="shared" si="41"/>
        <v>0</v>
      </c>
      <c r="S124" s="78">
        <f t="shared" si="41"/>
        <v>0</v>
      </c>
      <c r="T124" s="78">
        <f t="shared" si="41"/>
        <v>203</v>
      </c>
      <c r="U124" s="78">
        <f t="shared" si="41"/>
        <v>12</v>
      </c>
      <c r="V124" s="78">
        <f>SUM(V94:V121)</f>
        <v>0</v>
      </c>
      <c r="W124" s="78">
        <f>SUM(W94:W123)</f>
        <v>8352727312</v>
      </c>
      <c r="X124" s="78">
        <f>SUM(X94:X123)</f>
        <v>7348070768</v>
      </c>
      <c r="Y124" s="78">
        <f>SUM(Y94:Y123)</f>
        <v>8003830435</v>
      </c>
      <c r="Z124" s="78">
        <f>SUM(Z94:Z123)</f>
        <v>863752975</v>
      </c>
      <c r="AA124" s="78">
        <f>SUM(AA94:AA121)</f>
        <v>15700798080</v>
      </c>
      <c r="AB124" s="79">
        <f>AA124</f>
        <v>15700798080</v>
      </c>
      <c r="AC124" s="137"/>
    </row>
    <row r="125" spans="1:30" s="85" customFormat="1" x14ac:dyDescent="0.15">
      <c r="A125" s="80" t="s">
        <v>236</v>
      </c>
      <c r="B125" s="81" t="s">
        <v>237</v>
      </c>
      <c r="C125" s="81"/>
      <c r="D125" s="81"/>
      <c r="E125" s="81"/>
      <c r="F125" s="138"/>
      <c r="G125" s="84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2"/>
      <c r="X125" s="82"/>
      <c r="Y125" s="82"/>
      <c r="Z125" s="82"/>
      <c r="AA125" s="82"/>
      <c r="AC125" s="139"/>
    </row>
    <row r="126" spans="1:30" s="54" customFormat="1" ht="13.5" customHeight="1" x14ac:dyDescent="0.15">
      <c r="A126" s="49">
        <v>1</v>
      </c>
      <c r="B126" s="48" t="s">
        <v>240</v>
      </c>
      <c r="C126" s="49" t="s">
        <v>50</v>
      </c>
      <c r="D126" s="49" t="s">
        <v>51</v>
      </c>
      <c r="E126" s="69" t="s">
        <v>238</v>
      </c>
      <c r="F126" s="49" t="s">
        <v>241</v>
      </c>
      <c r="G126" s="67" t="s">
        <v>239</v>
      </c>
      <c r="H126" s="51">
        <v>1</v>
      </c>
      <c r="I126" s="51">
        <v>0</v>
      </c>
      <c r="J126" s="51">
        <v>1</v>
      </c>
      <c r="K126" s="51">
        <v>200</v>
      </c>
      <c r="L126" s="51">
        <v>62</v>
      </c>
      <c r="M126" s="51">
        <f t="shared" ref="M126:M155" si="42">SUM(K126:L126)</f>
        <v>262</v>
      </c>
      <c r="N126" s="51">
        <v>1</v>
      </c>
      <c r="O126" s="51">
        <v>1</v>
      </c>
      <c r="P126" s="51">
        <f t="shared" ref="P126:P155" si="43">SUM(N126:O126)</f>
        <v>2</v>
      </c>
      <c r="Q126" s="51">
        <v>0</v>
      </c>
      <c r="R126" s="51">
        <v>0</v>
      </c>
      <c r="S126" s="51">
        <f t="shared" ref="S126:S155" si="44">SUM(Q126:R126)</f>
        <v>0</v>
      </c>
      <c r="T126" s="51">
        <v>8</v>
      </c>
      <c r="U126" s="51">
        <v>1</v>
      </c>
      <c r="V126" s="59" t="s">
        <v>509</v>
      </c>
      <c r="W126" s="60">
        <v>2500000</v>
      </c>
      <c r="X126" s="53">
        <v>100000000</v>
      </c>
      <c r="Y126" s="53">
        <v>1000000</v>
      </c>
      <c r="Z126" s="53">
        <v>-4341791</v>
      </c>
      <c r="AA126" s="53">
        <f t="shared" ref="AA126:AA141" si="45">SUM(W126:X126)</f>
        <v>102500000</v>
      </c>
      <c r="AC126" s="140"/>
    </row>
    <row r="127" spans="1:30" s="54" customFormat="1" x14ac:dyDescent="0.15">
      <c r="A127" s="49">
        <v>2</v>
      </c>
      <c r="B127" s="48" t="s">
        <v>242</v>
      </c>
      <c r="C127" s="49" t="s">
        <v>50</v>
      </c>
      <c r="D127" s="49" t="s">
        <v>51</v>
      </c>
      <c r="E127" s="69" t="s">
        <v>238</v>
      </c>
      <c r="F127" s="49" t="s">
        <v>243</v>
      </c>
      <c r="G127" s="67" t="s">
        <v>239</v>
      </c>
      <c r="H127" s="51">
        <v>1</v>
      </c>
      <c r="I127" s="51">
        <v>0</v>
      </c>
      <c r="J127" s="51">
        <v>1</v>
      </c>
      <c r="K127" s="51">
        <v>0</v>
      </c>
      <c r="L127" s="51">
        <v>0</v>
      </c>
      <c r="M127" s="51">
        <f t="shared" si="42"/>
        <v>0</v>
      </c>
      <c r="N127" s="51">
        <v>0</v>
      </c>
      <c r="O127" s="51">
        <v>0</v>
      </c>
      <c r="P127" s="51">
        <f t="shared" si="43"/>
        <v>0</v>
      </c>
      <c r="Q127" s="51">
        <v>0</v>
      </c>
      <c r="R127" s="51">
        <v>0</v>
      </c>
      <c r="S127" s="51">
        <f t="shared" si="44"/>
        <v>0</v>
      </c>
      <c r="T127" s="51">
        <v>7</v>
      </c>
      <c r="U127" s="51">
        <v>0</v>
      </c>
      <c r="V127" s="63"/>
      <c r="W127" s="60">
        <v>0</v>
      </c>
      <c r="X127" s="60">
        <v>0</v>
      </c>
      <c r="Y127" s="53">
        <v>0</v>
      </c>
      <c r="Z127" s="53">
        <v>0</v>
      </c>
      <c r="AA127" s="53">
        <f t="shared" si="45"/>
        <v>0</v>
      </c>
      <c r="AC127" s="140"/>
    </row>
    <row r="128" spans="1:30" s="54" customFormat="1" x14ac:dyDescent="0.15">
      <c r="A128" s="49">
        <v>3</v>
      </c>
      <c r="B128" s="48" t="s">
        <v>510</v>
      </c>
      <c r="C128" s="49" t="s">
        <v>50</v>
      </c>
      <c r="D128" s="49" t="s">
        <v>51</v>
      </c>
      <c r="E128" s="69" t="s">
        <v>238</v>
      </c>
      <c r="F128" s="49" t="s">
        <v>244</v>
      </c>
      <c r="G128" s="67" t="s">
        <v>239</v>
      </c>
      <c r="H128" s="51">
        <v>1</v>
      </c>
      <c r="I128" s="51">
        <v>0</v>
      </c>
      <c r="J128" s="51">
        <v>1</v>
      </c>
      <c r="K128" s="51">
        <v>3000</v>
      </c>
      <c r="L128" s="51">
        <v>910</v>
      </c>
      <c r="M128" s="51">
        <f t="shared" si="42"/>
        <v>3910</v>
      </c>
      <c r="N128" s="51">
        <v>6</v>
      </c>
      <c r="O128" s="51">
        <v>4</v>
      </c>
      <c r="P128" s="51">
        <f t="shared" si="43"/>
        <v>10</v>
      </c>
      <c r="Q128" s="51">
        <v>1</v>
      </c>
      <c r="R128" s="51">
        <v>0</v>
      </c>
      <c r="S128" s="51">
        <f t="shared" si="44"/>
        <v>1</v>
      </c>
      <c r="T128" s="51">
        <v>6</v>
      </c>
      <c r="U128" s="141">
        <v>1</v>
      </c>
      <c r="V128" s="52" t="s">
        <v>433</v>
      </c>
      <c r="W128" s="53">
        <v>0</v>
      </c>
      <c r="X128" s="53">
        <v>0</v>
      </c>
      <c r="Y128" s="53">
        <v>0</v>
      </c>
      <c r="Z128" s="53">
        <v>0</v>
      </c>
      <c r="AA128" s="53">
        <f t="shared" si="45"/>
        <v>0</v>
      </c>
      <c r="AC128" s="140"/>
      <c r="AD128" s="54" t="s">
        <v>511</v>
      </c>
    </row>
    <row r="129" spans="1:29" s="54" customFormat="1" x14ac:dyDescent="0.15">
      <c r="A129" s="49">
        <v>4</v>
      </c>
      <c r="B129" s="48" t="s">
        <v>245</v>
      </c>
      <c r="C129" s="49" t="s">
        <v>50</v>
      </c>
      <c r="D129" s="49" t="s">
        <v>51</v>
      </c>
      <c r="E129" s="69" t="s">
        <v>238</v>
      </c>
      <c r="F129" s="49" t="s">
        <v>246</v>
      </c>
      <c r="G129" s="67" t="s">
        <v>239</v>
      </c>
      <c r="H129" s="51">
        <v>1</v>
      </c>
      <c r="I129" s="51">
        <v>0</v>
      </c>
      <c r="J129" s="51">
        <v>1</v>
      </c>
      <c r="K129" s="51">
        <v>0</v>
      </c>
      <c r="L129" s="51">
        <v>0</v>
      </c>
      <c r="M129" s="51">
        <f t="shared" si="42"/>
        <v>0</v>
      </c>
      <c r="N129" s="51">
        <v>0</v>
      </c>
      <c r="O129" s="51">
        <v>0</v>
      </c>
      <c r="P129" s="51">
        <f t="shared" si="43"/>
        <v>0</v>
      </c>
      <c r="Q129" s="51">
        <v>0</v>
      </c>
      <c r="R129" s="51">
        <v>0</v>
      </c>
      <c r="S129" s="51">
        <f t="shared" si="44"/>
        <v>0</v>
      </c>
      <c r="T129" s="51">
        <v>6</v>
      </c>
      <c r="U129" s="51">
        <v>0</v>
      </c>
      <c r="V129" s="51"/>
      <c r="W129" s="53">
        <v>0</v>
      </c>
      <c r="X129" s="53">
        <v>0</v>
      </c>
      <c r="Y129" s="53">
        <v>0</v>
      </c>
      <c r="Z129" s="53">
        <v>0</v>
      </c>
      <c r="AA129" s="53">
        <f t="shared" si="45"/>
        <v>0</v>
      </c>
      <c r="AC129" s="140"/>
    </row>
    <row r="130" spans="1:29" s="54" customFormat="1" x14ac:dyDescent="0.15">
      <c r="A130" s="49">
        <v>5</v>
      </c>
      <c r="B130" s="48" t="s">
        <v>247</v>
      </c>
      <c r="C130" s="49" t="s">
        <v>50</v>
      </c>
      <c r="D130" s="49" t="s">
        <v>51</v>
      </c>
      <c r="E130" s="69" t="s">
        <v>238</v>
      </c>
      <c r="F130" s="49" t="s">
        <v>248</v>
      </c>
      <c r="G130" s="67" t="s">
        <v>239</v>
      </c>
      <c r="H130" s="51">
        <v>1</v>
      </c>
      <c r="I130" s="51">
        <v>0</v>
      </c>
      <c r="J130" s="51">
        <v>1</v>
      </c>
      <c r="K130" s="51">
        <v>0</v>
      </c>
      <c r="L130" s="51">
        <v>0</v>
      </c>
      <c r="M130" s="51">
        <f t="shared" si="42"/>
        <v>0</v>
      </c>
      <c r="N130" s="51">
        <v>0</v>
      </c>
      <c r="O130" s="51">
        <v>0</v>
      </c>
      <c r="P130" s="51">
        <f t="shared" si="43"/>
        <v>0</v>
      </c>
      <c r="Q130" s="51">
        <v>0</v>
      </c>
      <c r="R130" s="51">
        <v>0</v>
      </c>
      <c r="S130" s="51">
        <f t="shared" si="44"/>
        <v>0</v>
      </c>
      <c r="T130" s="51">
        <v>6</v>
      </c>
      <c r="U130" s="51">
        <v>0</v>
      </c>
      <c r="V130" s="51"/>
      <c r="W130" s="53">
        <v>0</v>
      </c>
      <c r="X130" s="53">
        <v>0</v>
      </c>
      <c r="Y130" s="53">
        <v>0</v>
      </c>
      <c r="Z130" s="53">
        <v>0</v>
      </c>
      <c r="AA130" s="53">
        <f t="shared" si="45"/>
        <v>0</v>
      </c>
      <c r="AC130" s="140"/>
    </row>
    <row r="131" spans="1:29" s="54" customFormat="1" ht="13" x14ac:dyDescent="0.15">
      <c r="A131" s="49">
        <v>6</v>
      </c>
      <c r="B131" s="126" t="s">
        <v>249</v>
      </c>
      <c r="C131" s="49" t="s">
        <v>50</v>
      </c>
      <c r="D131" s="64" t="s">
        <v>76</v>
      </c>
      <c r="E131" s="69" t="s">
        <v>238</v>
      </c>
      <c r="F131" s="109" t="s">
        <v>250</v>
      </c>
      <c r="G131" s="127" t="s">
        <v>239</v>
      </c>
      <c r="H131" s="128">
        <v>1</v>
      </c>
      <c r="I131" s="128">
        <v>0</v>
      </c>
      <c r="J131" s="128">
        <v>1</v>
      </c>
      <c r="K131" s="128">
        <v>0</v>
      </c>
      <c r="L131" s="128">
        <v>0</v>
      </c>
      <c r="M131" s="51">
        <f t="shared" si="42"/>
        <v>0</v>
      </c>
      <c r="N131" s="128">
        <v>0</v>
      </c>
      <c r="O131" s="128">
        <v>0</v>
      </c>
      <c r="P131" s="51">
        <f t="shared" si="43"/>
        <v>0</v>
      </c>
      <c r="Q131" s="128">
        <v>0</v>
      </c>
      <c r="R131" s="128">
        <v>0</v>
      </c>
      <c r="S131" s="51">
        <f t="shared" si="44"/>
        <v>0</v>
      </c>
      <c r="T131" s="128">
        <v>5</v>
      </c>
      <c r="U131" s="128">
        <v>0</v>
      </c>
      <c r="V131" s="128"/>
      <c r="W131" s="130">
        <v>0</v>
      </c>
      <c r="X131" s="130">
        <v>0</v>
      </c>
      <c r="Y131" s="130">
        <v>0</v>
      </c>
      <c r="Z131" s="130">
        <v>0</v>
      </c>
      <c r="AA131" s="53">
        <f t="shared" si="45"/>
        <v>0</v>
      </c>
      <c r="AC131" s="140"/>
    </row>
    <row r="132" spans="1:29" s="54" customFormat="1" ht="13" x14ac:dyDescent="0.15">
      <c r="A132" s="49">
        <v>7</v>
      </c>
      <c r="B132" s="48" t="s">
        <v>251</v>
      </c>
      <c r="C132" s="49" t="s">
        <v>50</v>
      </c>
      <c r="D132" s="64" t="s">
        <v>76</v>
      </c>
      <c r="E132" s="69" t="s">
        <v>238</v>
      </c>
      <c r="F132" s="200" t="s">
        <v>252</v>
      </c>
      <c r="G132" s="67" t="s">
        <v>239</v>
      </c>
      <c r="H132" s="51">
        <v>1</v>
      </c>
      <c r="I132" s="51">
        <v>0</v>
      </c>
      <c r="J132" s="51">
        <v>1</v>
      </c>
      <c r="K132" s="51">
        <v>0</v>
      </c>
      <c r="L132" s="51">
        <v>0</v>
      </c>
      <c r="M132" s="51">
        <f t="shared" si="42"/>
        <v>0</v>
      </c>
      <c r="N132" s="51">
        <v>0</v>
      </c>
      <c r="O132" s="51">
        <v>0</v>
      </c>
      <c r="P132" s="51">
        <f t="shared" si="43"/>
        <v>0</v>
      </c>
      <c r="Q132" s="51">
        <v>0</v>
      </c>
      <c r="R132" s="51">
        <v>0</v>
      </c>
      <c r="S132" s="51">
        <f t="shared" si="44"/>
        <v>0</v>
      </c>
      <c r="T132" s="51">
        <v>6</v>
      </c>
      <c r="U132" s="51">
        <v>0</v>
      </c>
      <c r="V132" s="51"/>
      <c r="W132" s="53">
        <v>0</v>
      </c>
      <c r="X132" s="53">
        <v>0</v>
      </c>
      <c r="Y132" s="53">
        <v>0</v>
      </c>
      <c r="Z132" s="53">
        <v>0</v>
      </c>
      <c r="AA132" s="53">
        <f t="shared" si="45"/>
        <v>0</v>
      </c>
      <c r="AC132" s="140"/>
    </row>
    <row r="133" spans="1:29" s="54" customFormat="1" ht="13" x14ac:dyDescent="0.15">
      <c r="A133" s="49">
        <v>8</v>
      </c>
      <c r="B133" s="48" t="s">
        <v>253</v>
      </c>
      <c r="C133" s="49" t="s">
        <v>50</v>
      </c>
      <c r="D133" s="64" t="s">
        <v>76</v>
      </c>
      <c r="E133" s="69" t="s">
        <v>238</v>
      </c>
      <c r="F133" s="49" t="s">
        <v>254</v>
      </c>
      <c r="G133" s="67" t="s">
        <v>239</v>
      </c>
      <c r="H133" s="51">
        <v>1</v>
      </c>
      <c r="I133" s="51">
        <v>0</v>
      </c>
      <c r="J133" s="51">
        <v>1</v>
      </c>
      <c r="K133" s="51">
        <v>0</v>
      </c>
      <c r="L133" s="51">
        <v>0</v>
      </c>
      <c r="M133" s="51">
        <f t="shared" si="42"/>
        <v>0</v>
      </c>
      <c r="N133" s="51">
        <v>0</v>
      </c>
      <c r="O133" s="51">
        <v>0</v>
      </c>
      <c r="P133" s="51">
        <f t="shared" si="43"/>
        <v>0</v>
      </c>
      <c r="Q133" s="51">
        <v>0</v>
      </c>
      <c r="R133" s="51">
        <v>0</v>
      </c>
      <c r="S133" s="51">
        <f t="shared" si="44"/>
        <v>0</v>
      </c>
      <c r="T133" s="51">
        <v>6</v>
      </c>
      <c r="U133" s="51">
        <v>0</v>
      </c>
      <c r="V133" s="51"/>
      <c r="W133" s="53">
        <v>0</v>
      </c>
      <c r="X133" s="53">
        <v>0</v>
      </c>
      <c r="Y133" s="53">
        <v>0</v>
      </c>
      <c r="Z133" s="53">
        <v>0</v>
      </c>
      <c r="AA133" s="53">
        <f t="shared" si="45"/>
        <v>0</v>
      </c>
      <c r="AB133" s="94"/>
      <c r="AC133" s="142"/>
    </row>
    <row r="134" spans="1:29" s="54" customFormat="1" ht="13" x14ac:dyDescent="0.15">
      <c r="A134" s="49">
        <v>9</v>
      </c>
      <c r="B134" s="48" t="s">
        <v>255</v>
      </c>
      <c r="C134" s="49" t="s">
        <v>50</v>
      </c>
      <c r="D134" s="64" t="s">
        <v>76</v>
      </c>
      <c r="E134" s="69" t="s">
        <v>238</v>
      </c>
      <c r="F134" s="49" t="s">
        <v>256</v>
      </c>
      <c r="G134" s="67" t="s">
        <v>239</v>
      </c>
      <c r="H134" s="51">
        <v>1</v>
      </c>
      <c r="I134" s="51">
        <v>0</v>
      </c>
      <c r="J134" s="51">
        <v>1</v>
      </c>
      <c r="K134" s="51">
        <v>0</v>
      </c>
      <c r="L134" s="51">
        <v>0</v>
      </c>
      <c r="M134" s="51">
        <f t="shared" si="42"/>
        <v>0</v>
      </c>
      <c r="N134" s="51">
        <v>0</v>
      </c>
      <c r="O134" s="51">
        <v>0</v>
      </c>
      <c r="P134" s="51">
        <f t="shared" si="43"/>
        <v>0</v>
      </c>
      <c r="Q134" s="51">
        <v>0</v>
      </c>
      <c r="R134" s="51">
        <v>0</v>
      </c>
      <c r="S134" s="51">
        <f t="shared" si="44"/>
        <v>0</v>
      </c>
      <c r="T134" s="51">
        <v>6</v>
      </c>
      <c r="U134" s="51">
        <v>0</v>
      </c>
      <c r="V134" s="51"/>
      <c r="W134" s="53">
        <v>0</v>
      </c>
      <c r="X134" s="53">
        <v>0</v>
      </c>
      <c r="Y134" s="53">
        <v>0</v>
      </c>
      <c r="Z134" s="53">
        <v>0</v>
      </c>
      <c r="AA134" s="53">
        <f t="shared" si="45"/>
        <v>0</v>
      </c>
    </row>
    <row r="135" spans="1:29" s="54" customFormat="1" ht="13" x14ac:dyDescent="0.15">
      <c r="A135" s="49">
        <v>10</v>
      </c>
      <c r="B135" s="48" t="s">
        <v>257</v>
      </c>
      <c r="C135" s="49" t="s">
        <v>50</v>
      </c>
      <c r="D135" s="64" t="s">
        <v>76</v>
      </c>
      <c r="E135" s="69" t="s">
        <v>238</v>
      </c>
      <c r="F135" s="49" t="s">
        <v>258</v>
      </c>
      <c r="G135" s="67" t="s">
        <v>239</v>
      </c>
      <c r="H135" s="51">
        <v>1</v>
      </c>
      <c r="I135" s="51">
        <v>0</v>
      </c>
      <c r="J135" s="51">
        <v>1</v>
      </c>
      <c r="K135" s="51">
        <v>300</v>
      </c>
      <c r="L135" s="51">
        <v>73</v>
      </c>
      <c r="M135" s="51">
        <f t="shared" si="42"/>
        <v>373</v>
      </c>
      <c r="N135" s="51">
        <v>2</v>
      </c>
      <c r="O135" s="51">
        <v>0</v>
      </c>
      <c r="P135" s="51">
        <f t="shared" si="43"/>
        <v>2</v>
      </c>
      <c r="Q135" s="51">
        <v>0</v>
      </c>
      <c r="R135" s="51">
        <v>0</v>
      </c>
      <c r="S135" s="51">
        <f t="shared" si="44"/>
        <v>0</v>
      </c>
      <c r="T135" s="51">
        <v>6</v>
      </c>
      <c r="U135" s="51">
        <v>1</v>
      </c>
      <c r="V135" s="52" t="s">
        <v>512</v>
      </c>
      <c r="W135" s="53">
        <v>539670000</v>
      </c>
      <c r="X135" s="53">
        <v>0</v>
      </c>
      <c r="Y135" s="53">
        <v>423009700</v>
      </c>
      <c r="Z135" s="53">
        <v>23670000</v>
      </c>
      <c r="AA135" s="53">
        <f t="shared" si="45"/>
        <v>539670000</v>
      </c>
    </row>
    <row r="136" spans="1:29" s="57" customFormat="1" ht="13" x14ac:dyDescent="0.15">
      <c r="A136" s="49">
        <v>11</v>
      </c>
      <c r="B136" s="48" t="s">
        <v>259</v>
      </c>
      <c r="C136" s="49" t="s">
        <v>50</v>
      </c>
      <c r="D136" s="64" t="s">
        <v>76</v>
      </c>
      <c r="E136" s="69" t="s">
        <v>238</v>
      </c>
      <c r="F136" s="49" t="s">
        <v>260</v>
      </c>
      <c r="G136" s="67" t="s">
        <v>239</v>
      </c>
      <c r="H136" s="51">
        <v>1</v>
      </c>
      <c r="I136" s="51">
        <v>0</v>
      </c>
      <c r="J136" s="51">
        <v>1</v>
      </c>
      <c r="K136" s="51">
        <v>162</v>
      </c>
      <c r="L136" s="51">
        <v>53</v>
      </c>
      <c r="M136" s="51">
        <f t="shared" si="42"/>
        <v>215</v>
      </c>
      <c r="N136" s="51">
        <v>1</v>
      </c>
      <c r="O136" s="51">
        <v>0</v>
      </c>
      <c r="P136" s="51">
        <f t="shared" si="43"/>
        <v>1</v>
      </c>
      <c r="Q136" s="51">
        <v>0</v>
      </c>
      <c r="R136" s="51">
        <v>0</v>
      </c>
      <c r="S136" s="51">
        <f t="shared" si="44"/>
        <v>0</v>
      </c>
      <c r="T136" s="51">
        <v>8</v>
      </c>
      <c r="U136" s="51">
        <v>1</v>
      </c>
      <c r="V136" s="52" t="s">
        <v>513</v>
      </c>
      <c r="W136" s="53">
        <v>109100361</v>
      </c>
      <c r="X136" s="53">
        <v>33655000</v>
      </c>
      <c r="Y136" s="53">
        <v>283154799</v>
      </c>
      <c r="Z136" s="53">
        <v>27755361</v>
      </c>
      <c r="AA136" s="53">
        <f t="shared" si="45"/>
        <v>142755361</v>
      </c>
    </row>
    <row r="137" spans="1:29" s="57" customFormat="1" ht="13" x14ac:dyDescent="0.15">
      <c r="A137" s="49">
        <v>12</v>
      </c>
      <c r="B137" s="48" t="s">
        <v>261</v>
      </c>
      <c r="C137" s="49" t="s">
        <v>50</v>
      </c>
      <c r="D137" s="64" t="s">
        <v>76</v>
      </c>
      <c r="E137" s="69" t="s">
        <v>238</v>
      </c>
      <c r="F137" s="49" t="s">
        <v>262</v>
      </c>
      <c r="G137" s="67" t="s">
        <v>239</v>
      </c>
      <c r="H137" s="51">
        <v>1</v>
      </c>
      <c r="I137" s="51">
        <v>0</v>
      </c>
      <c r="J137" s="51">
        <v>1</v>
      </c>
      <c r="K137" s="51">
        <v>0</v>
      </c>
      <c r="L137" s="51">
        <v>0</v>
      </c>
      <c r="M137" s="51">
        <f t="shared" si="42"/>
        <v>0</v>
      </c>
      <c r="N137" s="51">
        <v>0</v>
      </c>
      <c r="O137" s="51">
        <v>0</v>
      </c>
      <c r="P137" s="51">
        <f t="shared" si="43"/>
        <v>0</v>
      </c>
      <c r="Q137" s="51">
        <v>0</v>
      </c>
      <c r="R137" s="51">
        <v>0</v>
      </c>
      <c r="S137" s="51">
        <f t="shared" si="44"/>
        <v>0</v>
      </c>
      <c r="T137" s="51">
        <v>6</v>
      </c>
      <c r="U137" s="51"/>
      <c r="V137" s="52"/>
      <c r="W137" s="53">
        <v>0</v>
      </c>
      <c r="X137" s="53">
        <v>0</v>
      </c>
      <c r="Y137" s="53">
        <v>0</v>
      </c>
      <c r="Z137" s="53">
        <v>0</v>
      </c>
      <c r="AA137" s="53">
        <f t="shared" si="45"/>
        <v>0</v>
      </c>
    </row>
    <row r="138" spans="1:29" s="54" customFormat="1" ht="13" x14ac:dyDescent="0.15">
      <c r="A138" s="49">
        <v>13</v>
      </c>
      <c r="B138" s="48" t="s">
        <v>263</v>
      </c>
      <c r="C138" s="49" t="s">
        <v>50</v>
      </c>
      <c r="D138" s="64" t="s">
        <v>76</v>
      </c>
      <c r="E138" s="69" t="s">
        <v>238</v>
      </c>
      <c r="F138" s="200" t="s">
        <v>264</v>
      </c>
      <c r="G138" s="67" t="s">
        <v>265</v>
      </c>
      <c r="H138" s="51">
        <v>1</v>
      </c>
      <c r="I138" s="51">
        <v>0</v>
      </c>
      <c r="J138" s="51">
        <v>1</v>
      </c>
      <c r="K138" s="51">
        <v>0</v>
      </c>
      <c r="L138" s="51">
        <v>0</v>
      </c>
      <c r="M138" s="51">
        <f t="shared" si="42"/>
        <v>0</v>
      </c>
      <c r="N138" s="51">
        <v>0</v>
      </c>
      <c r="O138" s="51">
        <v>0</v>
      </c>
      <c r="P138" s="51">
        <f t="shared" si="43"/>
        <v>0</v>
      </c>
      <c r="Q138" s="51">
        <v>0</v>
      </c>
      <c r="R138" s="51">
        <v>0</v>
      </c>
      <c r="S138" s="51">
        <f t="shared" si="44"/>
        <v>0</v>
      </c>
      <c r="T138" s="51">
        <v>0</v>
      </c>
      <c r="U138" s="51">
        <v>0</v>
      </c>
      <c r="V138" s="51"/>
      <c r="W138" s="53">
        <v>0</v>
      </c>
      <c r="X138" s="53">
        <v>0</v>
      </c>
      <c r="Y138" s="53">
        <v>0</v>
      </c>
      <c r="Z138" s="53">
        <v>0</v>
      </c>
      <c r="AA138" s="53">
        <f t="shared" si="45"/>
        <v>0</v>
      </c>
    </row>
    <row r="139" spans="1:29" s="54" customFormat="1" ht="13" x14ac:dyDescent="0.15">
      <c r="A139" s="49">
        <v>14</v>
      </c>
      <c r="B139" s="126" t="s">
        <v>514</v>
      </c>
      <c r="C139" s="49" t="s">
        <v>50</v>
      </c>
      <c r="D139" s="64" t="s">
        <v>438</v>
      </c>
      <c r="E139" s="69" t="s">
        <v>238</v>
      </c>
      <c r="F139" s="201" t="s">
        <v>515</v>
      </c>
      <c r="G139" s="67" t="s">
        <v>239</v>
      </c>
      <c r="H139" s="128">
        <v>1</v>
      </c>
      <c r="I139" s="128">
        <v>0</v>
      </c>
      <c r="J139" s="128">
        <v>1</v>
      </c>
      <c r="K139" s="128">
        <v>147</v>
      </c>
      <c r="L139" s="128">
        <v>19</v>
      </c>
      <c r="M139" s="51">
        <f t="shared" si="42"/>
        <v>166</v>
      </c>
      <c r="N139" s="128">
        <v>0</v>
      </c>
      <c r="O139" s="128">
        <v>2</v>
      </c>
      <c r="P139" s="51">
        <f t="shared" si="43"/>
        <v>2</v>
      </c>
      <c r="Q139" s="128">
        <v>0</v>
      </c>
      <c r="R139" s="128">
        <v>0</v>
      </c>
      <c r="S139" s="51">
        <f t="shared" si="44"/>
        <v>0</v>
      </c>
      <c r="T139" s="128">
        <v>6</v>
      </c>
      <c r="U139" s="128">
        <v>1</v>
      </c>
      <c r="V139" s="129" t="s">
        <v>516</v>
      </c>
      <c r="W139" s="130">
        <v>114699029</v>
      </c>
      <c r="X139" s="130">
        <v>489406512</v>
      </c>
      <c r="Y139" s="130">
        <v>602048477</v>
      </c>
      <c r="Z139" s="130">
        <v>20464482</v>
      </c>
      <c r="AA139" s="53">
        <f t="shared" si="45"/>
        <v>604105541</v>
      </c>
    </row>
    <row r="140" spans="1:29" s="54" customFormat="1" x14ac:dyDescent="0.15">
      <c r="A140" s="49">
        <v>15</v>
      </c>
      <c r="B140" s="48" t="s">
        <v>266</v>
      </c>
      <c r="C140" s="49" t="s">
        <v>50</v>
      </c>
      <c r="D140" s="49" t="s">
        <v>94</v>
      </c>
      <c r="E140" s="69" t="s">
        <v>238</v>
      </c>
      <c r="F140" s="49" t="s">
        <v>267</v>
      </c>
      <c r="G140" s="67" t="s">
        <v>239</v>
      </c>
      <c r="H140" s="51">
        <v>1</v>
      </c>
      <c r="I140" s="51">
        <v>0</v>
      </c>
      <c r="J140" s="51">
        <v>1</v>
      </c>
      <c r="K140" s="51">
        <v>0</v>
      </c>
      <c r="L140" s="51">
        <v>0</v>
      </c>
      <c r="M140" s="51">
        <f t="shared" si="42"/>
        <v>0</v>
      </c>
      <c r="N140" s="51">
        <v>0</v>
      </c>
      <c r="O140" s="51">
        <v>0</v>
      </c>
      <c r="P140" s="51">
        <f t="shared" si="43"/>
        <v>0</v>
      </c>
      <c r="Q140" s="51">
        <v>0</v>
      </c>
      <c r="R140" s="51">
        <v>0</v>
      </c>
      <c r="S140" s="51">
        <f t="shared" si="44"/>
        <v>0</v>
      </c>
      <c r="T140" s="51">
        <v>6</v>
      </c>
      <c r="U140" s="51">
        <v>0</v>
      </c>
      <c r="V140" s="51"/>
      <c r="W140" s="53">
        <v>0</v>
      </c>
      <c r="X140" s="53">
        <v>0</v>
      </c>
      <c r="Y140" s="53">
        <v>0</v>
      </c>
      <c r="Z140" s="53">
        <v>0</v>
      </c>
      <c r="AA140" s="53">
        <f t="shared" si="45"/>
        <v>0</v>
      </c>
    </row>
    <row r="141" spans="1:29" s="54" customFormat="1" x14ac:dyDescent="0.15">
      <c r="A141" s="49">
        <v>16</v>
      </c>
      <c r="B141" s="48" t="s">
        <v>268</v>
      </c>
      <c r="C141" s="49" t="s">
        <v>50</v>
      </c>
      <c r="D141" s="49" t="s">
        <v>94</v>
      </c>
      <c r="E141" s="69" t="s">
        <v>238</v>
      </c>
      <c r="F141" s="49" t="s">
        <v>269</v>
      </c>
      <c r="G141" s="67" t="s">
        <v>239</v>
      </c>
      <c r="H141" s="51">
        <v>1</v>
      </c>
      <c r="I141" s="51">
        <v>0</v>
      </c>
      <c r="J141" s="51">
        <v>1</v>
      </c>
      <c r="K141" s="51">
        <v>0</v>
      </c>
      <c r="L141" s="51">
        <v>0</v>
      </c>
      <c r="M141" s="51">
        <f t="shared" si="42"/>
        <v>0</v>
      </c>
      <c r="N141" s="51">
        <v>0</v>
      </c>
      <c r="O141" s="51">
        <v>0</v>
      </c>
      <c r="P141" s="51">
        <f t="shared" si="43"/>
        <v>0</v>
      </c>
      <c r="Q141" s="51">
        <v>0</v>
      </c>
      <c r="R141" s="51">
        <v>0</v>
      </c>
      <c r="S141" s="51">
        <f t="shared" si="44"/>
        <v>0</v>
      </c>
      <c r="T141" s="51">
        <v>6</v>
      </c>
      <c r="U141" s="51">
        <v>0</v>
      </c>
      <c r="V141" s="51"/>
      <c r="W141" s="53">
        <v>0</v>
      </c>
      <c r="X141" s="53">
        <v>0</v>
      </c>
      <c r="Y141" s="53">
        <v>0</v>
      </c>
      <c r="Z141" s="53">
        <v>0</v>
      </c>
      <c r="AA141" s="53">
        <f t="shared" si="45"/>
        <v>0</v>
      </c>
    </row>
    <row r="142" spans="1:29" s="54" customFormat="1" x14ac:dyDescent="0.15">
      <c r="A142" s="49">
        <v>17</v>
      </c>
      <c r="B142" s="95" t="s">
        <v>270</v>
      </c>
      <c r="C142" s="49" t="s">
        <v>50</v>
      </c>
      <c r="D142" s="49" t="s">
        <v>94</v>
      </c>
      <c r="E142" s="69" t="s">
        <v>238</v>
      </c>
      <c r="F142" s="202" t="s">
        <v>271</v>
      </c>
      <c r="G142" s="115" t="s">
        <v>239</v>
      </c>
      <c r="H142" s="97">
        <v>1</v>
      </c>
      <c r="I142" s="97">
        <v>0</v>
      </c>
      <c r="J142" s="97">
        <v>1</v>
      </c>
      <c r="K142" s="97">
        <v>0</v>
      </c>
      <c r="L142" s="97">
        <v>0</v>
      </c>
      <c r="M142" s="51">
        <f t="shared" si="42"/>
        <v>0</v>
      </c>
      <c r="N142" s="97">
        <v>0</v>
      </c>
      <c r="O142" s="97">
        <v>0</v>
      </c>
      <c r="P142" s="63">
        <f t="shared" si="43"/>
        <v>0</v>
      </c>
      <c r="Q142" s="97">
        <v>0</v>
      </c>
      <c r="R142" s="97">
        <v>0</v>
      </c>
      <c r="S142" s="63">
        <f t="shared" si="44"/>
        <v>0</v>
      </c>
      <c r="T142" s="97">
        <v>6</v>
      </c>
      <c r="U142" s="97">
        <v>0</v>
      </c>
      <c r="V142" s="97"/>
      <c r="W142" s="98">
        <v>0</v>
      </c>
      <c r="X142" s="98">
        <v>0</v>
      </c>
      <c r="Y142" s="98">
        <v>0</v>
      </c>
      <c r="Z142" s="98">
        <v>0</v>
      </c>
      <c r="AA142" s="53">
        <f t="shared" ref="AA142:AA155" si="46">SUM(W142:X142)</f>
        <v>0</v>
      </c>
    </row>
    <row r="143" spans="1:29" s="54" customFormat="1" ht="13" x14ac:dyDescent="0.15">
      <c r="A143" s="49">
        <v>18</v>
      </c>
      <c r="B143" s="132" t="s">
        <v>272</v>
      </c>
      <c r="C143" s="100" t="s">
        <v>50</v>
      </c>
      <c r="D143" s="100" t="s">
        <v>273</v>
      </c>
      <c r="E143" s="143" t="s">
        <v>238</v>
      </c>
      <c r="F143" s="49" t="s">
        <v>274</v>
      </c>
      <c r="G143" s="70" t="s">
        <v>265</v>
      </c>
      <c r="H143" s="71">
        <v>1</v>
      </c>
      <c r="I143" s="71">
        <v>0</v>
      </c>
      <c r="J143" s="71">
        <v>1</v>
      </c>
      <c r="K143" s="71">
        <v>19</v>
      </c>
      <c r="L143" s="71">
        <v>6</v>
      </c>
      <c r="M143" s="71">
        <f t="shared" si="42"/>
        <v>25</v>
      </c>
      <c r="N143" s="71">
        <v>0</v>
      </c>
      <c r="O143" s="71">
        <v>0</v>
      </c>
      <c r="P143" s="71">
        <f t="shared" si="43"/>
        <v>0</v>
      </c>
      <c r="Q143" s="71">
        <v>0</v>
      </c>
      <c r="R143" s="71">
        <v>0</v>
      </c>
      <c r="S143" s="71">
        <f t="shared" si="44"/>
        <v>0</v>
      </c>
      <c r="T143" s="71">
        <v>6</v>
      </c>
      <c r="U143" s="71">
        <v>1</v>
      </c>
      <c r="V143" s="89" t="s">
        <v>432</v>
      </c>
      <c r="W143" s="72">
        <v>33419500</v>
      </c>
      <c r="X143" s="72">
        <v>0</v>
      </c>
      <c r="Y143" s="72">
        <v>23660000</v>
      </c>
      <c r="Z143" s="72">
        <v>10119500</v>
      </c>
      <c r="AA143" s="72">
        <f t="shared" si="46"/>
        <v>33419500</v>
      </c>
    </row>
    <row r="144" spans="1:29" s="54" customFormat="1" ht="13" x14ac:dyDescent="0.15">
      <c r="A144" s="49">
        <v>19</v>
      </c>
      <c r="B144" s="101" t="s">
        <v>275</v>
      </c>
      <c r="C144" s="100" t="s">
        <v>50</v>
      </c>
      <c r="D144" s="100" t="s">
        <v>273</v>
      </c>
      <c r="E144" s="143" t="s">
        <v>238</v>
      </c>
      <c r="F144" s="49" t="s">
        <v>276</v>
      </c>
      <c r="G144" s="70" t="s">
        <v>265</v>
      </c>
      <c r="H144" s="71">
        <v>1</v>
      </c>
      <c r="I144" s="71">
        <v>0</v>
      </c>
      <c r="J144" s="71">
        <v>1</v>
      </c>
      <c r="K144" s="71">
        <v>20</v>
      </c>
      <c r="L144" s="71">
        <v>7</v>
      </c>
      <c r="M144" s="71">
        <f t="shared" si="42"/>
        <v>27</v>
      </c>
      <c r="N144" s="71">
        <v>0</v>
      </c>
      <c r="O144" s="71">
        <v>0</v>
      </c>
      <c r="P144" s="71">
        <f t="shared" si="43"/>
        <v>0</v>
      </c>
      <c r="Q144" s="71">
        <v>0</v>
      </c>
      <c r="R144" s="71">
        <v>0</v>
      </c>
      <c r="S144" s="71">
        <f t="shared" si="44"/>
        <v>0</v>
      </c>
      <c r="T144" s="71">
        <v>6</v>
      </c>
      <c r="U144" s="71">
        <v>1</v>
      </c>
      <c r="V144" s="89" t="s">
        <v>429</v>
      </c>
      <c r="W144" s="72">
        <v>39206750</v>
      </c>
      <c r="X144" s="72">
        <v>0</v>
      </c>
      <c r="Y144" s="72">
        <v>35885250</v>
      </c>
      <c r="Z144" s="72">
        <v>11016750</v>
      </c>
      <c r="AA144" s="72">
        <f t="shared" si="46"/>
        <v>39206750</v>
      </c>
    </row>
    <row r="145" spans="1:28" s="54" customFormat="1" ht="18" customHeight="1" x14ac:dyDescent="0.15">
      <c r="A145" s="49">
        <v>20</v>
      </c>
      <c r="B145" s="101" t="s">
        <v>277</v>
      </c>
      <c r="C145" s="100" t="s">
        <v>50</v>
      </c>
      <c r="D145" s="100" t="s">
        <v>273</v>
      </c>
      <c r="E145" s="143" t="s">
        <v>238</v>
      </c>
      <c r="F145" s="49" t="s">
        <v>278</v>
      </c>
      <c r="G145" s="70" t="s">
        <v>265</v>
      </c>
      <c r="H145" s="71">
        <v>1</v>
      </c>
      <c r="I145" s="71">
        <v>0</v>
      </c>
      <c r="J145" s="71">
        <v>1</v>
      </c>
      <c r="K145" s="71">
        <v>0</v>
      </c>
      <c r="L145" s="71">
        <v>0</v>
      </c>
      <c r="M145" s="71">
        <f t="shared" si="42"/>
        <v>0</v>
      </c>
      <c r="N145" s="71">
        <v>0</v>
      </c>
      <c r="O145" s="71">
        <v>0</v>
      </c>
      <c r="P145" s="71">
        <f t="shared" si="43"/>
        <v>0</v>
      </c>
      <c r="Q145" s="71">
        <v>0</v>
      </c>
      <c r="R145" s="71">
        <v>0</v>
      </c>
      <c r="S145" s="71">
        <f t="shared" si="44"/>
        <v>0</v>
      </c>
      <c r="T145" s="71">
        <v>6</v>
      </c>
      <c r="U145" s="71">
        <v>0</v>
      </c>
      <c r="V145" s="71"/>
      <c r="W145" s="72">
        <v>0</v>
      </c>
      <c r="X145" s="72">
        <v>0</v>
      </c>
      <c r="Y145" s="72">
        <v>0</v>
      </c>
      <c r="Z145" s="72">
        <v>0</v>
      </c>
      <c r="AA145" s="72">
        <f t="shared" si="46"/>
        <v>0</v>
      </c>
    </row>
    <row r="146" spans="1:28" s="54" customFormat="1" ht="17.25" customHeight="1" x14ac:dyDescent="0.15">
      <c r="A146" s="49">
        <v>21</v>
      </c>
      <c r="B146" s="101" t="s">
        <v>279</v>
      </c>
      <c r="C146" s="100" t="s">
        <v>50</v>
      </c>
      <c r="D146" s="100" t="s">
        <v>273</v>
      </c>
      <c r="E146" s="143" t="s">
        <v>238</v>
      </c>
      <c r="F146" s="49" t="s">
        <v>280</v>
      </c>
      <c r="G146" s="70" t="s">
        <v>265</v>
      </c>
      <c r="H146" s="71">
        <v>1</v>
      </c>
      <c r="I146" s="71">
        <v>0</v>
      </c>
      <c r="J146" s="71">
        <v>1</v>
      </c>
      <c r="K146" s="71">
        <v>0</v>
      </c>
      <c r="L146" s="71">
        <v>0</v>
      </c>
      <c r="M146" s="71">
        <f t="shared" si="42"/>
        <v>0</v>
      </c>
      <c r="N146" s="71">
        <v>0</v>
      </c>
      <c r="O146" s="71">
        <v>0</v>
      </c>
      <c r="P146" s="71">
        <f t="shared" si="43"/>
        <v>0</v>
      </c>
      <c r="Q146" s="71">
        <v>0</v>
      </c>
      <c r="R146" s="71">
        <v>0</v>
      </c>
      <c r="S146" s="71">
        <f t="shared" si="44"/>
        <v>0</v>
      </c>
      <c r="T146" s="71">
        <v>6</v>
      </c>
      <c r="U146" s="71">
        <v>0</v>
      </c>
      <c r="V146" s="71"/>
      <c r="W146" s="72">
        <v>0</v>
      </c>
      <c r="X146" s="72">
        <v>0</v>
      </c>
      <c r="Y146" s="72">
        <v>0</v>
      </c>
      <c r="Z146" s="72">
        <v>0</v>
      </c>
      <c r="AA146" s="72">
        <f t="shared" si="46"/>
        <v>0</v>
      </c>
    </row>
    <row r="147" spans="1:28" s="54" customFormat="1" ht="17.25" customHeight="1" x14ac:dyDescent="0.15">
      <c r="A147" s="49">
        <v>22</v>
      </c>
      <c r="B147" s="101" t="s">
        <v>281</v>
      </c>
      <c r="C147" s="100" t="s">
        <v>50</v>
      </c>
      <c r="D147" s="100" t="s">
        <v>273</v>
      </c>
      <c r="E147" s="143" t="s">
        <v>238</v>
      </c>
      <c r="F147" s="49" t="s">
        <v>282</v>
      </c>
      <c r="G147" s="70" t="s">
        <v>265</v>
      </c>
      <c r="H147" s="71">
        <v>1</v>
      </c>
      <c r="I147" s="71">
        <v>0</v>
      </c>
      <c r="J147" s="71">
        <v>1</v>
      </c>
      <c r="K147" s="71">
        <v>0</v>
      </c>
      <c r="L147" s="71">
        <v>0</v>
      </c>
      <c r="M147" s="71">
        <f t="shared" si="42"/>
        <v>0</v>
      </c>
      <c r="N147" s="71">
        <v>0</v>
      </c>
      <c r="O147" s="71">
        <v>0</v>
      </c>
      <c r="P147" s="71">
        <f t="shared" si="43"/>
        <v>0</v>
      </c>
      <c r="Q147" s="71">
        <v>0</v>
      </c>
      <c r="R147" s="71">
        <v>0</v>
      </c>
      <c r="S147" s="71">
        <f t="shared" si="44"/>
        <v>0</v>
      </c>
      <c r="T147" s="71">
        <v>6</v>
      </c>
      <c r="U147" s="71">
        <v>0</v>
      </c>
      <c r="V147" s="71"/>
      <c r="W147" s="72">
        <v>0</v>
      </c>
      <c r="X147" s="72">
        <v>0</v>
      </c>
      <c r="Y147" s="72">
        <v>0</v>
      </c>
      <c r="Z147" s="72">
        <v>0</v>
      </c>
      <c r="AA147" s="72">
        <f t="shared" si="46"/>
        <v>0</v>
      </c>
    </row>
    <row r="148" spans="1:28" s="54" customFormat="1" ht="17.25" customHeight="1" x14ac:dyDescent="0.15">
      <c r="A148" s="49">
        <v>23</v>
      </c>
      <c r="B148" s="101" t="s">
        <v>283</v>
      </c>
      <c r="C148" s="100" t="s">
        <v>50</v>
      </c>
      <c r="D148" s="100" t="s">
        <v>273</v>
      </c>
      <c r="E148" s="143" t="s">
        <v>238</v>
      </c>
      <c r="F148" s="49" t="s">
        <v>284</v>
      </c>
      <c r="G148" s="70" t="s">
        <v>265</v>
      </c>
      <c r="H148" s="71">
        <v>1</v>
      </c>
      <c r="I148" s="71">
        <v>0</v>
      </c>
      <c r="J148" s="71">
        <v>1</v>
      </c>
      <c r="K148" s="71">
        <v>16</v>
      </c>
      <c r="L148" s="71">
        <v>4</v>
      </c>
      <c r="M148" s="71">
        <f t="shared" si="42"/>
        <v>20</v>
      </c>
      <c r="N148" s="71">
        <v>0</v>
      </c>
      <c r="O148" s="71">
        <v>0</v>
      </c>
      <c r="P148" s="71">
        <f t="shared" si="43"/>
        <v>0</v>
      </c>
      <c r="Q148" s="71">
        <v>0</v>
      </c>
      <c r="R148" s="71">
        <v>0</v>
      </c>
      <c r="S148" s="71">
        <f t="shared" si="44"/>
        <v>0</v>
      </c>
      <c r="T148" s="71">
        <v>6</v>
      </c>
      <c r="U148" s="71">
        <v>1</v>
      </c>
      <c r="V148" s="89" t="s">
        <v>517</v>
      </c>
      <c r="W148" s="72">
        <v>136519300</v>
      </c>
      <c r="X148" s="72">
        <v>0</v>
      </c>
      <c r="Y148" s="72">
        <v>171858000</v>
      </c>
      <c r="Z148" s="72">
        <v>102519300</v>
      </c>
      <c r="AA148" s="72">
        <f t="shared" si="46"/>
        <v>136519300</v>
      </c>
    </row>
    <row r="149" spans="1:28" s="54" customFormat="1" ht="17.25" customHeight="1" x14ac:dyDescent="0.15">
      <c r="A149" s="49">
        <v>24</v>
      </c>
      <c r="B149" s="101" t="s">
        <v>285</v>
      </c>
      <c r="C149" s="100" t="s">
        <v>50</v>
      </c>
      <c r="D149" s="100" t="s">
        <v>273</v>
      </c>
      <c r="E149" s="143" t="s">
        <v>238</v>
      </c>
      <c r="F149" s="49" t="s">
        <v>286</v>
      </c>
      <c r="G149" s="70" t="s">
        <v>265</v>
      </c>
      <c r="H149" s="71">
        <v>1</v>
      </c>
      <c r="I149" s="71">
        <v>0</v>
      </c>
      <c r="J149" s="71">
        <v>1</v>
      </c>
      <c r="K149" s="71">
        <v>0</v>
      </c>
      <c r="L149" s="71">
        <v>0</v>
      </c>
      <c r="M149" s="71">
        <f t="shared" si="42"/>
        <v>0</v>
      </c>
      <c r="N149" s="71">
        <v>0</v>
      </c>
      <c r="O149" s="71">
        <v>0</v>
      </c>
      <c r="P149" s="71">
        <f t="shared" si="43"/>
        <v>0</v>
      </c>
      <c r="Q149" s="71">
        <v>0</v>
      </c>
      <c r="R149" s="71">
        <v>0</v>
      </c>
      <c r="S149" s="71">
        <f t="shared" si="44"/>
        <v>0</v>
      </c>
      <c r="T149" s="71">
        <v>6</v>
      </c>
      <c r="U149" s="71">
        <v>0</v>
      </c>
      <c r="V149" s="71"/>
      <c r="W149" s="72">
        <v>0</v>
      </c>
      <c r="X149" s="72">
        <v>0</v>
      </c>
      <c r="Y149" s="72">
        <v>0</v>
      </c>
      <c r="Z149" s="72">
        <v>0</v>
      </c>
      <c r="AA149" s="72">
        <f t="shared" si="46"/>
        <v>0</v>
      </c>
    </row>
    <row r="150" spans="1:28" s="54" customFormat="1" ht="28.5" customHeight="1" x14ac:dyDescent="0.15">
      <c r="A150" s="49">
        <v>25</v>
      </c>
      <c r="B150" s="101" t="s">
        <v>287</v>
      </c>
      <c r="C150" s="100" t="s">
        <v>50</v>
      </c>
      <c r="D150" s="100" t="s">
        <v>273</v>
      </c>
      <c r="E150" s="143" t="s">
        <v>238</v>
      </c>
      <c r="F150" s="49" t="s">
        <v>288</v>
      </c>
      <c r="G150" s="70" t="s">
        <v>265</v>
      </c>
      <c r="H150" s="71">
        <v>1</v>
      </c>
      <c r="I150" s="71">
        <v>0</v>
      </c>
      <c r="J150" s="71">
        <v>1</v>
      </c>
      <c r="K150" s="71">
        <v>20</v>
      </c>
      <c r="L150" s="71">
        <v>6</v>
      </c>
      <c r="M150" s="71">
        <f t="shared" si="42"/>
        <v>26</v>
      </c>
      <c r="N150" s="71">
        <v>0</v>
      </c>
      <c r="O150" s="71">
        <v>1</v>
      </c>
      <c r="P150" s="71">
        <f t="shared" si="43"/>
        <v>1</v>
      </c>
      <c r="Q150" s="71">
        <v>0</v>
      </c>
      <c r="R150" s="71">
        <v>0</v>
      </c>
      <c r="S150" s="71">
        <f t="shared" si="44"/>
        <v>0</v>
      </c>
      <c r="T150" s="71">
        <v>6</v>
      </c>
      <c r="U150" s="71">
        <v>1</v>
      </c>
      <c r="V150" s="89" t="s">
        <v>518</v>
      </c>
      <c r="W150" s="72">
        <v>18750872</v>
      </c>
      <c r="X150" s="72">
        <v>10000000</v>
      </c>
      <c r="Y150" s="72">
        <v>19618026</v>
      </c>
      <c r="Z150" s="72">
        <v>470026</v>
      </c>
      <c r="AA150" s="72">
        <f t="shared" si="46"/>
        <v>28750872</v>
      </c>
    </row>
    <row r="151" spans="1:28" s="54" customFormat="1" ht="18.75" customHeight="1" x14ac:dyDescent="0.15">
      <c r="A151" s="49">
        <v>26</v>
      </c>
      <c r="B151" s="101" t="s">
        <v>519</v>
      </c>
      <c r="C151" s="100" t="s">
        <v>50</v>
      </c>
      <c r="D151" s="100" t="s">
        <v>273</v>
      </c>
      <c r="E151" s="143" t="s">
        <v>238</v>
      </c>
      <c r="F151" s="49" t="s">
        <v>520</v>
      </c>
      <c r="G151" s="70" t="s">
        <v>265</v>
      </c>
      <c r="H151" s="71">
        <v>1</v>
      </c>
      <c r="I151" s="71">
        <v>0</v>
      </c>
      <c r="J151" s="71">
        <v>1</v>
      </c>
      <c r="K151" s="71">
        <v>0</v>
      </c>
      <c r="L151" s="71">
        <v>0</v>
      </c>
      <c r="M151" s="71">
        <f t="shared" si="42"/>
        <v>0</v>
      </c>
      <c r="N151" s="71">
        <v>0</v>
      </c>
      <c r="O151" s="71">
        <v>0</v>
      </c>
      <c r="P151" s="71">
        <f t="shared" si="43"/>
        <v>0</v>
      </c>
      <c r="Q151" s="71">
        <v>0</v>
      </c>
      <c r="R151" s="71">
        <v>0</v>
      </c>
      <c r="S151" s="71">
        <f t="shared" si="44"/>
        <v>0</v>
      </c>
      <c r="T151" s="71">
        <v>6</v>
      </c>
      <c r="U151" s="71">
        <v>0</v>
      </c>
      <c r="V151" s="71"/>
      <c r="W151" s="72">
        <v>0</v>
      </c>
      <c r="X151" s="72">
        <v>0</v>
      </c>
      <c r="Y151" s="72">
        <v>0</v>
      </c>
      <c r="Z151" s="72">
        <v>0</v>
      </c>
      <c r="AA151" s="72">
        <f t="shared" si="46"/>
        <v>0</v>
      </c>
    </row>
    <row r="152" spans="1:28" s="73" customFormat="1" ht="27.75" customHeight="1" x14ac:dyDescent="0.2">
      <c r="A152" s="49">
        <v>27</v>
      </c>
      <c r="B152" s="144" t="s">
        <v>521</v>
      </c>
      <c r="C152" s="100" t="s">
        <v>50</v>
      </c>
      <c r="D152" s="100" t="s">
        <v>273</v>
      </c>
      <c r="E152" s="143" t="s">
        <v>238</v>
      </c>
      <c r="F152" s="204" t="s">
        <v>522</v>
      </c>
      <c r="G152" s="70" t="s">
        <v>265</v>
      </c>
      <c r="H152" s="71">
        <v>1</v>
      </c>
      <c r="I152" s="71">
        <v>0</v>
      </c>
      <c r="J152" s="71">
        <v>1</v>
      </c>
      <c r="K152" s="71">
        <v>15</v>
      </c>
      <c r="L152" s="71">
        <v>5</v>
      </c>
      <c r="M152" s="71">
        <f t="shared" si="42"/>
        <v>20</v>
      </c>
      <c r="N152" s="71">
        <v>0</v>
      </c>
      <c r="O152" s="71">
        <v>0</v>
      </c>
      <c r="P152" s="71">
        <f t="shared" si="43"/>
        <v>0</v>
      </c>
      <c r="Q152" s="71">
        <v>0</v>
      </c>
      <c r="R152" s="71">
        <v>0</v>
      </c>
      <c r="S152" s="71">
        <f t="shared" si="44"/>
        <v>0</v>
      </c>
      <c r="T152" s="71">
        <v>8</v>
      </c>
      <c r="U152" s="71">
        <v>1</v>
      </c>
      <c r="V152" s="89" t="s">
        <v>523</v>
      </c>
      <c r="W152" s="72">
        <v>18611000</v>
      </c>
      <c r="X152" s="72">
        <v>0</v>
      </c>
      <c r="Y152" s="72">
        <v>1000000</v>
      </c>
      <c r="Z152" s="72">
        <v>-11389000</v>
      </c>
      <c r="AA152" s="72">
        <f t="shared" si="46"/>
        <v>18611000</v>
      </c>
    </row>
    <row r="153" spans="1:28" s="73" customFormat="1" ht="26" x14ac:dyDescent="0.2">
      <c r="A153" s="49">
        <v>28</v>
      </c>
      <c r="B153" s="144" t="s">
        <v>524</v>
      </c>
      <c r="C153" s="100" t="s">
        <v>50</v>
      </c>
      <c r="D153" s="100" t="s">
        <v>273</v>
      </c>
      <c r="E153" s="143" t="s">
        <v>238</v>
      </c>
      <c r="F153" s="204" t="s">
        <v>525</v>
      </c>
      <c r="G153" s="70" t="s">
        <v>265</v>
      </c>
      <c r="H153" s="71">
        <v>1</v>
      </c>
      <c r="I153" s="71">
        <v>0</v>
      </c>
      <c r="J153" s="71">
        <v>1</v>
      </c>
      <c r="K153" s="71">
        <v>15</v>
      </c>
      <c r="L153" s="71">
        <v>5</v>
      </c>
      <c r="M153" s="71">
        <f t="shared" si="42"/>
        <v>20</v>
      </c>
      <c r="N153" s="71">
        <v>0</v>
      </c>
      <c r="O153" s="71">
        <v>0</v>
      </c>
      <c r="P153" s="71">
        <f t="shared" si="43"/>
        <v>0</v>
      </c>
      <c r="Q153" s="71">
        <v>0</v>
      </c>
      <c r="R153" s="71">
        <v>0</v>
      </c>
      <c r="S153" s="71">
        <f t="shared" si="44"/>
        <v>0</v>
      </c>
      <c r="T153" s="71">
        <v>6</v>
      </c>
      <c r="U153" s="71">
        <v>1</v>
      </c>
      <c r="V153" s="89" t="s">
        <v>437</v>
      </c>
      <c r="W153" s="72">
        <v>35160000</v>
      </c>
      <c r="X153" s="72">
        <v>0</v>
      </c>
      <c r="Y153" s="72">
        <v>28780000</v>
      </c>
      <c r="Z153" s="72">
        <v>14530000</v>
      </c>
      <c r="AA153" s="72">
        <f t="shared" si="46"/>
        <v>35160000</v>
      </c>
    </row>
    <row r="154" spans="1:28" s="73" customFormat="1" ht="26" x14ac:dyDescent="0.2">
      <c r="A154" s="49">
        <v>29</v>
      </c>
      <c r="B154" s="146" t="s">
        <v>526</v>
      </c>
      <c r="C154" s="100" t="s">
        <v>50</v>
      </c>
      <c r="D154" s="100" t="s">
        <v>273</v>
      </c>
      <c r="E154" s="143" t="s">
        <v>238</v>
      </c>
      <c r="F154" s="204" t="s">
        <v>527</v>
      </c>
      <c r="G154" s="70" t="s">
        <v>265</v>
      </c>
      <c r="H154" s="71">
        <v>1</v>
      </c>
      <c r="I154" s="71">
        <v>0</v>
      </c>
      <c r="J154" s="71">
        <v>1</v>
      </c>
      <c r="K154" s="71">
        <v>0</v>
      </c>
      <c r="L154" s="71">
        <v>0</v>
      </c>
      <c r="M154" s="71">
        <f t="shared" si="42"/>
        <v>0</v>
      </c>
      <c r="N154" s="71">
        <v>0</v>
      </c>
      <c r="O154" s="71">
        <v>0</v>
      </c>
      <c r="P154" s="71">
        <f t="shared" si="43"/>
        <v>0</v>
      </c>
      <c r="Q154" s="71">
        <v>0</v>
      </c>
      <c r="R154" s="71">
        <v>0</v>
      </c>
      <c r="S154" s="71">
        <f t="shared" si="44"/>
        <v>0</v>
      </c>
      <c r="T154" s="71">
        <v>6</v>
      </c>
      <c r="U154" s="71">
        <v>0</v>
      </c>
      <c r="V154" s="89"/>
      <c r="W154" s="72">
        <v>0</v>
      </c>
      <c r="X154" s="72">
        <v>0</v>
      </c>
      <c r="Y154" s="72">
        <v>0</v>
      </c>
      <c r="Z154" s="72">
        <v>0</v>
      </c>
      <c r="AA154" s="72">
        <f t="shared" si="46"/>
        <v>0</v>
      </c>
    </row>
    <row r="155" spans="1:28" s="73" customFormat="1" ht="26" x14ac:dyDescent="0.2">
      <c r="A155" s="49">
        <v>30</v>
      </c>
      <c r="B155" s="146" t="s">
        <v>528</v>
      </c>
      <c r="C155" s="100" t="s">
        <v>50</v>
      </c>
      <c r="D155" s="100" t="s">
        <v>273</v>
      </c>
      <c r="E155" s="143" t="s">
        <v>238</v>
      </c>
      <c r="F155" s="204" t="s">
        <v>529</v>
      </c>
      <c r="G155" s="70" t="s">
        <v>265</v>
      </c>
      <c r="H155" s="71">
        <v>1</v>
      </c>
      <c r="I155" s="71">
        <v>0</v>
      </c>
      <c r="J155" s="71">
        <v>1</v>
      </c>
      <c r="K155" s="71">
        <v>0</v>
      </c>
      <c r="L155" s="71">
        <v>0</v>
      </c>
      <c r="M155" s="71">
        <f t="shared" si="42"/>
        <v>0</v>
      </c>
      <c r="N155" s="71">
        <v>0</v>
      </c>
      <c r="O155" s="71">
        <v>0</v>
      </c>
      <c r="P155" s="71">
        <f t="shared" si="43"/>
        <v>0</v>
      </c>
      <c r="Q155" s="71">
        <v>0</v>
      </c>
      <c r="R155" s="71">
        <v>0</v>
      </c>
      <c r="S155" s="71">
        <f t="shared" si="44"/>
        <v>0</v>
      </c>
      <c r="T155" s="71">
        <v>6</v>
      </c>
      <c r="U155" s="71">
        <v>0</v>
      </c>
      <c r="V155" s="89"/>
      <c r="W155" s="72">
        <v>0</v>
      </c>
      <c r="X155" s="72">
        <v>0</v>
      </c>
      <c r="Y155" s="72">
        <v>0</v>
      </c>
      <c r="Z155" s="72">
        <v>0</v>
      </c>
      <c r="AA155" s="72">
        <f t="shared" si="46"/>
        <v>0</v>
      </c>
    </row>
    <row r="156" spans="1:28" x14ac:dyDescent="0.15">
      <c r="A156" s="62"/>
      <c r="B156" s="147" t="s">
        <v>289</v>
      </c>
      <c r="C156" s="147"/>
      <c r="D156" s="147"/>
      <c r="E156" s="147"/>
      <c r="F156" s="76" t="s">
        <v>530</v>
      </c>
      <c r="G156" s="104"/>
      <c r="H156" s="78">
        <f t="shared" ref="H156:AA156" si="47">SUM(H126:H155)</f>
        <v>30</v>
      </c>
      <c r="I156" s="78">
        <f t="shared" si="47"/>
        <v>0</v>
      </c>
      <c r="J156" s="78">
        <f t="shared" si="47"/>
        <v>30</v>
      </c>
      <c r="K156" s="78">
        <f t="shared" si="47"/>
        <v>3914</v>
      </c>
      <c r="L156" s="78">
        <f t="shared" si="47"/>
        <v>1150</v>
      </c>
      <c r="M156" s="78">
        <f t="shared" si="47"/>
        <v>5064</v>
      </c>
      <c r="N156" s="78">
        <f t="shared" si="47"/>
        <v>10</v>
      </c>
      <c r="O156" s="78">
        <f t="shared" si="47"/>
        <v>8</v>
      </c>
      <c r="P156" s="78">
        <f t="shared" si="47"/>
        <v>18</v>
      </c>
      <c r="Q156" s="78">
        <f t="shared" si="47"/>
        <v>1</v>
      </c>
      <c r="R156" s="78">
        <f t="shared" si="47"/>
        <v>0</v>
      </c>
      <c r="S156" s="78">
        <f t="shared" si="47"/>
        <v>1</v>
      </c>
      <c r="T156" s="78">
        <f t="shared" si="47"/>
        <v>180</v>
      </c>
      <c r="U156" s="78">
        <f t="shared" si="47"/>
        <v>11</v>
      </c>
      <c r="V156" s="78">
        <f t="shared" si="47"/>
        <v>0</v>
      </c>
      <c r="W156" s="78">
        <f t="shared" si="47"/>
        <v>1047636812</v>
      </c>
      <c r="X156" s="78">
        <f t="shared" si="47"/>
        <v>633061512</v>
      </c>
      <c r="Y156" s="78">
        <f t="shared" si="47"/>
        <v>1590014252</v>
      </c>
      <c r="Z156" s="78">
        <f t="shared" si="47"/>
        <v>194814628</v>
      </c>
      <c r="AA156" s="78">
        <f t="shared" si="47"/>
        <v>1680698324</v>
      </c>
      <c r="AB156" s="79">
        <f>AA156</f>
        <v>1680698324</v>
      </c>
    </row>
    <row r="157" spans="1:28" s="85" customFormat="1" x14ac:dyDescent="0.15">
      <c r="A157" s="80" t="s">
        <v>290</v>
      </c>
      <c r="B157" s="44" t="s">
        <v>291</v>
      </c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</row>
    <row r="158" spans="1:28" s="54" customFormat="1" ht="13" x14ac:dyDescent="0.15">
      <c r="A158" s="47">
        <v>1</v>
      </c>
      <c r="B158" s="48" t="s">
        <v>294</v>
      </c>
      <c r="C158" s="49" t="s">
        <v>50</v>
      </c>
      <c r="D158" s="64" t="s">
        <v>76</v>
      </c>
      <c r="E158" s="69" t="s">
        <v>292</v>
      </c>
      <c r="F158" s="199" t="s">
        <v>579</v>
      </c>
      <c r="G158" s="70" t="s">
        <v>293</v>
      </c>
      <c r="H158" s="51">
        <v>1</v>
      </c>
      <c r="I158" s="51">
        <v>0</v>
      </c>
      <c r="J158" s="51">
        <v>1</v>
      </c>
      <c r="K158" s="51">
        <v>200</v>
      </c>
      <c r="L158" s="51">
        <v>44</v>
      </c>
      <c r="M158" s="148">
        <f>SUM(K158:L158)</f>
        <v>244</v>
      </c>
      <c r="N158" s="51">
        <v>1</v>
      </c>
      <c r="O158" s="51">
        <v>0</v>
      </c>
      <c r="P158" s="148">
        <f>SUM(N158:O158)</f>
        <v>1</v>
      </c>
      <c r="Q158" s="51">
        <v>0</v>
      </c>
      <c r="R158" s="51">
        <v>0</v>
      </c>
      <c r="S158" s="148">
        <f>SUM(Q158:R158)</f>
        <v>0</v>
      </c>
      <c r="T158" s="51">
        <v>6</v>
      </c>
      <c r="U158" s="51">
        <v>1</v>
      </c>
      <c r="V158" s="52" t="s">
        <v>430</v>
      </c>
      <c r="W158" s="53">
        <v>75095315</v>
      </c>
      <c r="X158" s="53">
        <v>70326395</v>
      </c>
      <c r="Y158" s="53">
        <v>33092528</v>
      </c>
      <c r="Z158" s="53">
        <v>1956047</v>
      </c>
      <c r="AA158" s="53">
        <f>SUM(W158:X158)</f>
        <v>145421710</v>
      </c>
    </row>
    <row r="159" spans="1:28" s="54" customFormat="1" x14ac:dyDescent="0.15">
      <c r="A159" s="47">
        <v>2</v>
      </c>
      <c r="B159" s="48" t="s">
        <v>295</v>
      </c>
      <c r="C159" s="49" t="s">
        <v>50</v>
      </c>
      <c r="D159" s="49" t="s">
        <v>94</v>
      </c>
      <c r="E159" s="69" t="s">
        <v>292</v>
      </c>
      <c r="F159" s="199" t="s">
        <v>578</v>
      </c>
      <c r="G159" s="70" t="s">
        <v>293</v>
      </c>
      <c r="H159" s="51">
        <v>1</v>
      </c>
      <c r="I159" s="51">
        <v>0</v>
      </c>
      <c r="J159" s="51">
        <v>1</v>
      </c>
      <c r="K159" s="51">
        <v>0</v>
      </c>
      <c r="L159" s="51">
        <v>0</v>
      </c>
      <c r="M159" s="148">
        <f t="shared" ref="M159:M161" si="48">SUM(K159:L159)</f>
        <v>0</v>
      </c>
      <c r="N159" s="51">
        <v>0</v>
      </c>
      <c r="O159" s="51">
        <v>0</v>
      </c>
      <c r="P159" s="148">
        <f t="shared" ref="P159:P161" si="49">SUM(N159:O159)</f>
        <v>0</v>
      </c>
      <c r="Q159" s="51">
        <v>0</v>
      </c>
      <c r="R159" s="51">
        <v>0</v>
      </c>
      <c r="S159" s="148">
        <f t="shared" ref="S159:S161" si="50">SUM(Q159:R159)</f>
        <v>0</v>
      </c>
      <c r="T159" s="51">
        <v>3</v>
      </c>
      <c r="U159" s="51">
        <v>0</v>
      </c>
      <c r="V159" s="51"/>
      <c r="W159" s="53">
        <v>0</v>
      </c>
      <c r="X159" s="53">
        <v>0</v>
      </c>
      <c r="Y159" s="53">
        <v>0</v>
      </c>
      <c r="Z159" s="53">
        <v>0</v>
      </c>
      <c r="AA159" s="53">
        <f t="shared" ref="AA159:AA161" si="51">SUM(W159:X159)</f>
        <v>0</v>
      </c>
    </row>
    <row r="160" spans="1:28" s="54" customFormat="1" ht="13" x14ac:dyDescent="0.15">
      <c r="A160" s="47">
        <v>3</v>
      </c>
      <c r="B160" s="149" t="s">
        <v>296</v>
      </c>
      <c r="C160" s="49" t="s">
        <v>50</v>
      </c>
      <c r="D160" s="49" t="s">
        <v>273</v>
      </c>
      <c r="E160" s="69" t="s">
        <v>292</v>
      </c>
      <c r="F160" s="199" t="s">
        <v>297</v>
      </c>
      <c r="G160" s="70" t="s">
        <v>292</v>
      </c>
      <c r="H160" s="71">
        <v>1</v>
      </c>
      <c r="I160" s="71">
        <v>0</v>
      </c>
      <c r="J160" s="71">
        <v>1</v>
      </c>
      <c r="K160" s="71">
        <v>0</v>
      </c>
      <c r="L160" s="71">
        <v>0</v>
      </c>
      <c r="M160" s="148">
        <f t="shared" si="48"/>
        <v>0</v>
      </c>
      <c r="N160" s="71">
        <v>0</v>
      </c>
      <c r="O160" s="71">
        <v>0</v>
      </c>
      <c r="P160" s="148">
        <f t="shared" si="49"/>
        <v>0</v>
      </c>
      <c r="Q160" s="71">
        <v>0</v>
      </c>
      <c r="R160" s="71">
        <v>0</v>
      </c>
      <c r="S160" s="148">
        <f t="shared" si="50"/>
        <v>0</v>
      </c>
      <c r="T160" s="71">
        <v>6</v>
      </c>
      <c r="U160" s="71">
        <v>0</v>
      </c>
      <c r="V160" s="71"/>
      <c r="W160" s="72">
        <v>0</v>
      </c>
      <c r="X160" s="72">
        <v>0</v>
      </c>
      <c r="Y160" s="72">
        <v>0</v>
      </c>
      <c r="Z160" s="72">
        <v>0</v>
      </c>
      <c r="AA160" s="72">
        <f t="shared" si="51"/>
        <v>0</v>
      </c>
    </row>
    <row r="161" spans="1:28" s="54" customFormat="1" ht="13.25" customHeight="1" x14ac:dyDescent="0.15">
      <c r="A161" s="49">
        <v>4</v>
      </c>
      <c r="B161" s="132" t="s">
        <v>298</v>
      </c>
      <c r="C161" s="49" t="s">
        <v>50</v>
      </c>
      <c r="D161" s="49" t="s">
        <v>273</v>
      </c>
      <c r="E161" s="69" t="s">
        <v>292</v>
      </c>
      <c r="F161" s="199" t="s">
        <v>577</v>
      </c>
      <c r="G161" s="70" t="s">
        <v>292</v>
      </c>
      <c r="H161" s="71">
        <v>1</v>
      </c>
      <c r="I161" s="71">
        <v>0</v>
      </c>
      <c r="J161" s="71">
        <v>1</v>
      </c>
      <c r="K161" s="71">
        <v>0</v>
      </c>
      <c r="L161" s="71">
        <v>0</v>
      </c>
      <c r="M161" s="148">
        <f t="shared" si="48"/>
        <v>0</v>
      </c>
      <c r="N161" s="71">
        <v>0</v>
      </c>
      <c r="O161" s="71">
        <v>0</v>
      </c>
      <c r="P161" s="148">
        <f t="shared" si="49"/>
        <v>0</v>
      </c>
      <c r="Q161" s="71">
        <v>0</v>
      </c>
      <c r="R161" s="71">
        <v>0</v>
      </c>
      <c r="S161" s="148">
        <f t="shared" si="50"/>
        <v>0</v>
      </c>
      <c r="T161" s="71">
        <v>6</v>
      </c>
      <c r="U161" s="71">
        <v>0</v>
      </c>
      <c r="V161" s="71"/>
      <c r="W161" s="72">
        <v>0</v>
      </c>
      <c r="X161" s="72">
        <v>0</v>
      </c>
      <c r="Y161" s="72">
        <v>0</v>
      </c>
      <c r="Z161" s="72">
        <v>0</v>
      </c>
      <c r="AA161" s="72">
        <f t="shared" si="51"/>
        <v>0</v>
      </c>
    </row>
    <row r="162" spans="1:28" x14ac:dyDescent="0.15">
      <c r="A162" s="50"/>
      <c r="B162" s="75" t="s">
        <v>299</v>
      </c>
      <c r="C162" s="75"/>
      <c r="D162" s="75"/>
      <c r="E162" s="75"/>
      <c r="F162" s="76" t="s">
        <v>531</v>
      </c>
      <c r="G162" s="77"/>
      <c r="H162" s="78">
        <f t="shared" ref="H162:AA162" si="52">SUM(H158:H161)</f>
        <v>4</v>
      </c>
      <c r="I162" s="78">
        <f t="shared" si="52"/>
        <v>0</v>
      </c>
      <c r="J162" s="78">
        <f t="shared" si="52"/>
        <v>4</v>
      </c>
      <c r="K162" s="78">
        <f t="shared" si="52"/>
        <v>200</v>
      </c>
      <c r="L162" s="78">
        <f t="shared" si="52"/>
        <v>44</v>
      </c>
      <c r="M162" s="78">
        <f t="shared" si="52"/>
        <v>244</v>
      </c>
      <c r="N162" s="78">
        <f t="shared" si="52"/>
        <v>1</v>
      </c>
      <c r="O162" s="78">
        <f t="shared" si="52"/>
        <v>0</v>
      </c>
      <c r="P162" s="78">
        <f t="shared" si="52"/>
        <v>1</v>
      </c>
      <c r="Q162" s="78">
        <f t="shared" si="52"/>
        <v>0</v>
      </c>
      <c r="R162" s="78">
        <f t="shared" si="52"/>
        <v>0</v>
      </c>
      <c r="S162" s="78">
        <f t="shared" si="52"/>
        <v>0</v>
      </c>
      <c r="T162" s="78">
        <f t="shared" si="52"/>
        <v>21</v>
      </c>
      <c r="U162" s="78">
        <f t="shared" si="52"/>
        <v>1</v>
      </c>
      <c r="V162" s="78">
        <f t="shared" si="52"/>
        <v>0</v>
      </c>
      <c r="W162" s="78">
        <f t="shared" si="52"/>
        <v>75095315</v>
      </c>
      <c r="X162" s="78">
        <f t="shared" si="52"/>
        <v>70326395</v>
      </c>
      <c r="Y162" s="78">
        <f t="shared" si="52"/>
        <v>33092528</v>
      </c>
      <c r="Z162" s="78">
        <f t="shared" si="52"/>
        <v>1956047</v>
      </c>
      <c r="AA162" s="78">
        <f t="shared" si="52"/>
        <v>145421710</v>
      </c>
      <c r="AB162" s="79">
        <f>AA162</f>
        <v>145421710</v>
      </c>
    </row>
    <row r="163" spans="1:28" s="85" customFormat="1" x14ac:dyDescent="0.15">
      <c r="A163" s="80" t="s">
        <v>300</v>
      </c>
      <c r="B163" s="81" t="s">
        <v>301</v>
      </c>
      <c r="C163" s="81"/>
      <c r="D163" s="81"/>
      <c r="E163" s="81"/>
      <c r="F163" s="114"/>
      <c r="G163" s="15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1"/>
      <c r="X163" s="81"/>
      <c r="Y163" s="81"/>
      <c r="Z163" s="81"/>
      <c r="AA163" s="81"/>
    </row>
    <row r="164" spans="1:28" s="54" customFormat="1" x14ac:dyDescent="0.15">
      <c r="A164" s="47">
        <v>1</v>
      </c>
      <c r="B164" s="48" t="s">
        <v>304</v>
      </c>
      <c r="C164" s="49" t="s">
        <v>50</v>
      </c>
      <c r="D164" s="49" t="s">
        <v>51</v>
      </c>
      <c r="E164" s="69" t="s">
        <v>302</v>
      </c>
      <c r="F164" s="47" t="s">
        <v>305</v>
      </c>
      <c r="G164" s="67" t="s">
        <v>303</v>
      </c>
      <c r="H164" s="51">
        <v>1</v>
      </c>
      <c r="I164" s="51">
        <v>0</v>
      </c>
      <c r="J164" s="51">
        <v>1</v>
      </c>
      <c r="K164" s="51">
        <v>0</v>
      </c>
      <c r="L164" s="51">
        <v>0</v>
      </c>
      <c r="M164" s="51">
        <f t="shared" ref="M164:M180" si="53">SUM(K164:L164)</f>
        <v>0</v>
      </c>
      <c r="N164" s="51">
        <v>0</v>
      </c>
      <c r="O164" s="51">
        <v>0</v>
      </c>
      <c r="P164" s="51">
        <f t="shared" ref="P164:P180" si="54">SUM(N164:O164)</f>
        <v>0</v>
      </c>
      <c r="Q164" s="51">
        <v>0</v>
      </c>
      <c r="R164" s="51">
        <v>0</v>
      </c>
      <c r="S164" s="51">
        <f t="shared" ref="S164:S180" si="55">SUM(Q164:R164)</f>
        <v>0</v>
      </c>
      <c r="T164" s="51">
        <v>5</v>
      </c>
      <c r="U164" s="51">
        <v>0</v>
      </c>
      <c r="V164" s="51"/>
      <c r="W164" s="151">
        <v>0</v>
      </c>
      <c r="X164" s="151">
        <v>0</v>
      </c>
      <c r="Y164" s="151">
        <v>0</v>
      </c>
      <c r="Z164" s="151">
        <v>0</v>
      </c>
      <c r="AA164" s="53">
        <f t="shared" ref="AA164:AA176" si="56">SUM(W164:X164)</f>
        <v>0</v>
      </c>
    </row>
    <row r="165" spans="1:28" s="54" customFormat="1" x14ac:dyDescent="0.15">
      <c r="A165" s="47">
        <v>2</v>
      </c>
      <c r="B165" s="48" t="s">
        <v>306</v>
      </c>
      <c r="C165" s="49" t="s">
        <v>50</v>
      </c>
      <c r="D165" s="49" t="s">
        <v>51</v>
      </c>
      <c r="E165" s="69" t="s">
        <v>302</v>
      </c>
      <c r="F165" s="47" t="s">
        <v>307</v>
      </c>
      <c r="G165" s="67" t="s">
        <v>303</v>
      </c>
      <c r="H165" s="51">
        <v>1</v>
      </c>
      <c r="I165" s="51">
        <v>0</v>
      </c>
      <c r="J165" s="51">
        <v>1</v>
      </c>
      <c r="K165" s="51">
        <v>0</v>
      </c>
      <c r="L165" s="51">
        <v>0</v>
      </c>
      <c r="M165" s="51">
        <f t="shared" si="53"/>
        <v>0</v>
      </c>
      <c r="N165" s="51">
        <v>0</v>
      </c>
      <c r="O165" s="51">
        <v>0</v>
      </c>
      <c r="P165" s="51">
        <f t="shared" si="54"/>
        <v>0</v>
      </c>
      <c r="Q165" s="51">
        <v>0</v>
      </c>
      <c r="R165" s="51">
        <v>0</v>
      </c>
      <c r="S165" s="51">
        <f t="shared" si="55"/>
        <v>0</v>
      </c>
      <c r="T165" s="51">
        <v>5</v>
      </c>
      <c r="U165" s="51">
        <v>0</v>
      </c>
      <c r="V165" s="51"/>
      <c r="W165" s="53">
        <v>0</v>
      </c>
      <c r="X165" s="53">
        <v>0</v>
      </c>
      <c r="Y165" s="53">
        <v>0</v>
      </c>
      <c r="Z165" s="53">
        <v>0</v>
      </c>
      <c r="AA165" s="53">
        <f t="shared" si="56"/>
        <v>0</v>
      </c>
    </row>
    <row r="166" spans="1:28" s="54" customFormat="1" ht="13" x14ac:dyDescent="0.15">
      <c r="A166" s="47">
        <v>3</v>
      </c>
      <c r="B166" s="48" t="s">
        <v>308</v>
      </c>
      <c r="C166" s="49" t="s">
        <v>50</v>
      </c>
      <c r="D166" s="64" t="s">
        <v>76</v>
      </c>
      <c r="E166" s="69" t="s">
        <v>302</v>
      </c>
      <c r="F166" s="47" t="s">
        <v>309</v>
      </c>
      <c r="G166" s="67" t="s">
        <v>303</v>
      </c>
      <c r="H166" s="51">
        <v>1</v>
      </c>
      <c r="I166" s="51">
        <v>0</v>
      </c>
      <c r="J166" s="51">
        <v>1</v>
      </c>
      <c r="K166" s="51">
        <v>0</v>
      </c>
      <c r="L166" s="51">
        <v>0</v>
      </c>
      <c r="M166" s="51">
        <f t="shared" si="53"/>
        <v>0</v>
      </c>
      <c r="N166" s="51">
        <v>0</v>
      </c>
      <c r="O166" s="51">
        <v>0</v>
      </c>
      <c r="P166" s="51">
        <f t="shared" si="54"/>
        <v>0</v>
      </c>
      <c r="Q166" s="51">
        <v>0</v>
      </c>
      <c r="R166" s="51">
        <v>0</v>
      </c>
      <c r="S166" s="51">
        <f t="shared" si="55"/>
        <v>0</v>
      </c>
      <c r="T166" s="51">
        <v>5</v>
      </c>
      <c r="U166" s="51">
        <v>0</v>
      </c>
      <c r="V166" s="51"/>
      <c r="W166" s="53">
        <v>0</v>
      </c>
      <c r="X166" s="53">
        <v>0</v>
      </c>
      <c r="Y166" s="53">
        <v>0</v>
      </c>
      <c r="Z166" s="53">
        <v>0</v>
      </c>
      <c r="AA166" s="53">
        <f t="shared" si="56"/>
        <v>0</v>
      </c>
    </row>
    <row r="167" spans="1:28" s="54" customFormat="1" ht="13" x14ac:dyDescent="0.15">
      <c r="A167" s="47">
        <v>4</v>
      </c>
      <c r="B167" s="48" t="s">
        <v>310</v>
      </c>
      <c r="C167" s="49" t="s">
        <v>50</v>
      </c>
      <c r="D167" s="64" t="s">
        <v>76</v>
      </c>
      <c r="E167" s="69" t="s">
        <v>302</v>
      </c>
      <c r="F167" s="47" t="s">
        <v>311</v>
      </c>
      <c r="G167" s="67" t="s">
        <v>303</v>
      </c>
      <c r="H167" s="51">
        <v>1</v>
      </c>
      <c r="I167" s="51">
        <v>0</v>
      </c>
      <c r="J167" s="51">
        <v>1</v>
      </c>
      <c r="K167" s="51">
        <v>0</v>
      </c>
      <c r="L167" s="51">
        <v>0</v>
      </c>
      <c r="M167" s="51">
        <f t="shared" si="53"/>
        <v>0</v>
      </c>
      <c r="N167" s="51">
        <v>0</v>
      </c>
      <c r="O167" s="51">
        <v>0</v>
      </c>
      <c r="P167" s="51">
        <f t="shared" si="54"/>
        <v>0</v>
      </c>
      <c r="Q167" s="51">
        <v>0</v>
      </c>
      <c r="R167" s="51">
        <v>0</v>
      </c>
      <c r="S167" s="51">
        <f t="shared" si="55"/>
        <v>0</v>
      </c>
      <c r="T167" s="51">
        <v>5</v>
      </c>
      <c r="U167" s="51">
        <v>0</v>
      </c>
      <c r="V167" s="51"/>
      <c r="W167" s="53">
        <v>0</v>
      </c>
      <c r="X167" s="53">
        <v>0</v>
      </c>
      <c r="Y167" s="53">
        <v>0</v>
      </c>
      <c r="Z167" s="53">
        <v>0</v>
      </c>
      <c r="AA167" s="53">
        <f t="shared" si="56"/>
        <v>0</v>
      </c>
    </row>
    <row r="168" spans="1:28" s="54" customFormat="1" ht="13" x14ac:dyDescent="0.15">
      <c r="A168" s="47">
        <v>5</v>
      </c>
      <c r="B168" s="48" t="s">
        <v>312</v>
      </c>
      <c r="C168" s="49" t="s">
        <v>50</v>
      </c>
      <c r="D168" s="64" t="s">
        <v>76</v>
      </c>
      <c r="E168" s="69" t="s">
        <v>302</v>
      </c>
      <c r="F168" s="47" t="s">
        <v>313</v>
      </c>
      <c r="G168" s="67" t="s">
        <v>303</v>
      </c>
      <c r="H168" s="51">
        <v>1</v>
      </c>
      <c r="I168" s="51">
        <v>0</v>
      </c>
      <c r="J168" s="51">
        <v>1</v>
      </c>
      <c r="K168" s="51">
        <v>0</v>
      </c>
      <c r="L168" s="51">
        <v>0</v>
      </c>
      <c r="M168" s="51">
        <f t="shared" si="53"/>
        <v>0</v>
      </c>
      <c r="N168" s="51">
        <v>0</v>
      </c>
      <c r="O168" s="51">
        <v>0</v>
      </c>
      <c r="P168" s="51">
        <f t="shared" si="54"/>
        <v>0</v>
      </c>
      <c r="Q168" s="51">
        <v>0</v>
      </c>
      <c r="R168" s="51">
        <v>0</v>
      </c>
      <c r="S168" s="51">
        <f t="shared" si="55"/>
        <v>0</v>
      </c>
      <c r="T168" s="51">
        <v>6</v>
      </c>
      <c r="U168" s="51">
        <v>0</v>
      </c>
      <c r="V168" s="51"/>
      <c r="W168" s="151">
        <v>0</v>
      </c>
      <c r="X168" s="151">
        <v>0</v>
      </c>
      <c r="Y168" s="151">
        <v>0</v>
      </c>
      <c r="Z168" s="151">
        <v>0</v>
      </c>
      <c r="AA168" s="51">
        <f t="shared" si="56"/>
        <v>0</v>
      </c>
    </row>
    <row r="169" spans="1:28" s="57" customFormat="1" ht="13" x14ac:dyDescent="0.15">
      <c r="A169" s="47">
        <v>6</v>
      </c>
      <c r="B169" s="122" t="s">
        <v>314</v>
      </c>
      <c r="C169" s="49" t="s">
        <v>50</v>
      </c>
      <c r="D169" s="64" t="s">
        <v>76</v>
      </c>
      <c r="E169" s="69" t="s">
        <v>302</v>
      </c>
      <c r="F169" s="47" t="s">
        <v>315</v>
      </c>
      <c r="G169" s="67" t="s">
        <v>303</v>
      </c>
      <c r="H169" s="51">
        <v>1</v>
      </c>
      <c r="I169" s="51">
        <v>0</v>
      </c>
      <c r="J169" s="51">
        <v>1</v>
      </c>
      <c r="K169" s="51">
        <v>235</v>
      </c>
      <c r="L169" s="51">
        <v>50</v>
      </c>
      <c r="M169" s="51">
        <f t="shared" si="53"/>
        <v>285</v>
      </c>
      <c r="N169" s="51">
        <v>1</v>
      </c>
      <c r="O169" s="51">
        <v>1</v>
      </c>
      <c r="P169" s="51">
        <f t="shared" si="54"/>
        <v>2</v>
      </c>
      <c r="Q169" s="51">
        <v>0</v>
      </c>
      <c r="R169" s="51">
        <v>0</v>
      </c>
      <c r="S169" s="51">
        <f t="shared" si="55"/>
        <v>0</v>
      </c>
      <c r="T169" s="51">
        <v>8</v>
      </c>
      <c r="U169" s="51">
        <v>1</v>
      </c>
      <c r="V169" s="52" t="s">
        <v>460</v>
      </c>
      <c r="W169" s="51">
        <v>285258781</v>
      </c>
      <c r="X169" s="51">
        <v>385254464</v>
      </c>
      <c r="Y169" s="51">
        <v>569777964</v>
      </c>
      <c r="Z169" s="51">
        <v>31502887</v>
      </c>
      <c r="AA169" s="51">
        <f t="shared" si="56"/>
        <v>670513245</v>
      </c>
    </row>
    <row r="170" spans="1:28" s="54" customFormat="1" ht="13" x14ac:dyDescent="0.15">
      <c r="A170" s="47">
        <v>7</v>
      </c>
      <c r="B170" s="122" t="s">
        <v>316</v>
      </c>
      <c r="C170" s="49" t="s">
        <v>50</v>
      </c>
      <c r="D170" s="64" t="s">
        <v>76</v>
      </c>
      <c r="E170" s="69" t="s">
        <v>302</v>
      </c>
      <c r="F170" s="86" t="s">
        <v>317</v>
      </c>
      <c r="G170" s="67" t="s">
        <v>303</v>
      </c>
      <c r="H170" s="51">
        <v>1</v>
      </c>
      <c r="I170" s="51">
        <v>0</v>
      </c>
      <c r="J170" s="51">
        <v>1</v>
      </c>
      <c r="K170" s="51">
        <v>0</v>
      </c>
      <c r="L170" s="51">
        <v>0</v>
      </c>
      <c r="M170" s="51">
        <f t="shared" si="53"/>
        <v>0</v>
      </c>
      <c r="N170" s="51">
        <v>0</v>
      </c>
      <c r="O170" s="51">
        <v>0</v>
      </c>
      <c r="P170" s="51">
        <f t="shared" si="54"/>
        <v>0</v>
      </c>
      <c r="Q170" s="51">
        <v>0</v>
      </c>
      <c r="R170" s="51">
        <v>0</v>
      </c>
      <c r="S170" s="51">
        <f t="shared" si="55"/>
        <v>0</v>
      </c>
      <c r="T170" s="51">
        <v>0</v>
      </c>
      <c r="U170" s="51">
        <v>0</v>
      </c>
      <c r="V170" s="51"/>
      <c r="W170" s="51">
        <v>0</v>
      </c>
      <c r="X170" s="51">
        <v>0</v>
      </c>
      <c r="Y170" s="51">
        <v>0</v>
      </c>
      <c r="Z170" s="51">
        <v>0</v>
      </c>
      <c r="AA170" s="51">
        <f t="shared" si="56"/>
        <v>0</v>
      </c>
    </row>
    <row r="171" spans="1:28" s="57" customFormat="1" ht="13" x14ac:dyDescent="0.15">
      <c r="A171" s="47">
        <v>8</v>
      </c>
      <c r="B171" s="122" t="s">
        <v>318</v>
      </c>
      <c r="C171" s="49" t="s">
        <v>50</v>
      </c>
      <c r="D171" s="64" t="s">
        <v>76</v>
      </c>
      <c r="E171" s="69" t="s">
        <v>302</v>
      </c>
      <c r="F171" s="86" t="s">
        <v>319</v>
      </c>
      <c r="G171" s="67" t="s">
        <v>303</v>
      </c>
      <c r="H171" s="51">
        <v>1</v>
      </c>
      <c r="I171" s="51">
        <v>0</v>
      </c>
      <c r="J171" s="51">
        <v>1</v>
      </c>
      <c r="K171" s="51">
        <v>73</v>
      </c>
      <c r="L171" s="51">
        <v>30</v>
      </c>
      <c r="M171" s="51">
        <f t="shared" si="53"/>
        <v>103</v>
      </c>
      <c r="N171" s="51">
        <v>0</v>
      </c>
      <c r="O171" s="51">
        <v>2</v>
      </c>
      <c r="P171" s="51">
        <f t="shared" si="54"/>
        <v>2</v>
      </c>
      <c r="Q171" s="51">
        <v>0</v>
      </c>
      <c r="R171" s="51">
        <v>0</v>
      </c>
      <c r="S171" s="51">
        <f t="shared" si="55"/>
        <v>0</v>
      </c>
      <c r="T171" s="51">
        <v>7</v>
      </c>
      <c r="U171" s="51">
        <v>1</v>
      </c>
      <c r="V171" s="52" t="s">
        <v>459</v>
      </c>
      <c r="W171" s="51">
        <v>52995981</v>
      </c>
      <c r="X171" s="51">
        <v>171357619</v>
      </c>
      <c r="Y171" s="51">
        <v>200799695</v>
      </c>
      <c r="Z171" s="51">
        <v>26033462</v>
      </c>
      <c r="AA171" s="51">
        <f t="shared" si="56"/>
        <v>224353600</v>
      </c>
    </row>
    <row r="172" spans="1:28" s="54" customFormat="1" ht="13" x14ac:dyDescent="0.15">
      <c r="A172" s="47">
        <v>9</v>
      </c>
      <c r="B172" s="122" t="s">
        <v>320</v>
      </c>
      <c r="C172" s="49" t="s">
        <v>50</v>
      </c>
      <c r="D172" s="64" t="s">
        <v>76</v>
      </c>
      <c r="E172" s="69" t="s">
        <v>302</v>
      </c>
      <c r="F172" s="86" t="s">
        <v>321</v>
      </c>
      <c r="G172" s="67" t="s">
        <v>302</v>
      </c>
      <c r="H172" s="51">
        <v>1</v>
      </c>
      <c r="I172" s="51">
        <v>0</v>
      </c>
      <c r="J172" s="51">
        <v>1</v>
      </c>
      <c r="K172" s="51">
        <v>0</v>
      </c>
      <c r="L172" s="51">
        <v>0</v>
      </c>
      <c r="M172" s="51">
        <f t="shared" si="53"/>
        <v>0</v>
      </c>
      <c r="N172" s="51">
        <v>0</v>
      </c>
      <c r="O172" s="51">
        <v>0</v>
      </c>
      <c r="P172" s="51">
        <f t="shared" si="54"/>
        <v>0</v>
      </c>
      <c r="Q172" s="51">
        <v>0</v>
      </c>
      <c r="R172" s="51">
        <v>0</v>
      </c>
      <c r="S172" s="51">
        <f t="shared" si="55"/>
        <v>0</v>
      </c>
      <c r="T172" s="51">
        <v>0</v>
      </c>
      <c r="U172" s="51">
        <v>0</v>
      </c>
      <c r="V172" s="51"/>
      <c r="W172" s="51">
        <v>0</v>
      </c>
      <c r="X172" s="51">
        <v>0</v>
      </c>
      <c r="Y172" s="51">
        <v>0</v>
      </c>
      <c r="Z172" s="51">
        <v>0</v>
      </c>
      <c r="AA172" s="51">
        <f t="shared" si="56"/>
        <v>0</v>
      </c>
    </row>
    <row r="173" spans="1:28" s="112" customFormat="1" ht="13" x14ac:dyDescent="0.15">
      <c r="A173" s="47">
        <v>10</v>
      </c>
      <c r="B173" s="122" t="s">
        <v>322</v>
      </c>
      <c r="C173" s="49" t="s">
        <v>50</v>
      </c>
      <c r="D173" s="64" t="s">
        <v>76</v>
      </c>
      <c r="E173" s="69" t="s">
        <v>302</v>
      </c>
      <c r="F173" s="86" t="s">
        <v>323</v>
      </c>
      <c r="G173" s="67" t="s">
        <v>302</v>
      </c>
      <c r="H173" s="51">
        <v>1</v>
      </c>
      <c r="I173" s="51">
        <v>0</v>
      </c>
      <c r="J173" s="51">
        <v>1</v>
      </c>
      <c r="K173" s="51">
        <v>80</v>
      </c>
      <c r="L173" s="51">
        <v>18</v>
      </c>
      <c r="M173" s="51">
        <f t="shared" si="53"/>
        <v>98</v>
      </c>
      <c r="N173" s="51">
        <v>0</v>
      </c>
      <c r="O173" s="51">
        <v>0</v>
      </c>
      <c r="P173" s="51">
        <f t="shared" si="54"/>
        <v>0</v>
      </c>
      <c r="Q173" s="51">
        <v>0</v>
      </c>
      <c r="R173" s="51">
        <v>0</v>
      </c>
      <c r="S173" s="51">
        <f t="shared" si="55"/>
        <v>0</v>
      </c>
      <c r="T173" s="51">
        <v>8</v>
      </c>
      <c r="U173" s="51">
        <v>1</v>
      </c>
      <c r="V173" s="52" t="s">
        <v>532</v>
      </c>
      <c r="W173" s="152">
        <v>35697772</v>
      </c>
      <c r="X173" s="51">
        <v>0</v>
      </c>
      <c r="Y173" s="51">
        <v>115005244</v>
      </c>
      <c r="Z173" s="51">
        <v>20017772</v>
      </c>
      <c r="AA173" s="51">
        <f t="shared" si="56"/>
        <v>35697772</v>
      </c>
    </row>
    <row r="174" spans="1:28" s="54" customFormat="1" ht="13" x14ac:dyDescent="0.15">
      <c r="A174" s="47">
        <v>11</v>
      </c>
      <c r="B174" s="48" t="s">
        <v>324</v>
      </c>
      <c r="C174" s="49" t="s">
        <v>50</v>
      </c>
      <c r="D174" s="64" t="s">
        <v>76</v>
      </c>
      <c r="E174" s="69" t="s">
        <v>302</v>
      </c>
      <c r="F174" s="47" t="s">
        <v>325</v>
      </c>
      <c r="G174" s="67" t="s">
        <v>302</v>
      </c>
      <c r="H174" s="51">
        <v>1</v>
      </c>
      <c r="I174" s="51">
        <v>0</v>
      </c>
      <c r="J174" s="51">
        <v>1</v>
      </c>
      <c r="K174" s="51">
        <v>0</v>
      </c>
      <c r="L174" s="51">
        <v>0</v>
      </c>
      <c r="M174" s="51">
        <f t="shared" si="53"/>
        <v>0</v>
      </c>
      <c r="N174" s="51">
        <v>0</v>
      </c>
      <c r="O174" s="51">
        <v>0</v>
      </c>
      <c r="P174" s="51">
        <f t="shared" si="54"/>
        <v>0</v>
      </c>
      <c r="Q174" s="51">
        <v>0</v>
      </c>
      <c r="R174" s="51">
        <v>0</v>
      </c>
      <c r="S174" s="51">
        <f t="shared" si="55"/>
        <v>0</v>
      </c>
      <c r="T174" s="51">
        <v>0</v>
      </c>
      <c r="U174" s="51">
        <v>0</v>
      </c>
      <c r="V174" s="51"/>
      <c r="W174" s="151">
        <v>0</v>
      </c>
      <c r="X174" s="151">
        <v>0</v>
      </c>
      <c r="Y174" s="151">
        <v>0</v>
      </c>
      <c r="Z174" s="151">
        <v>0</v>
      </c>
      <c r="AA174" s="51">
        <f t="shared" si="56"/>
        <v>0</v>
      </c>
    </row>
    <row r="175" spans="1:28" s="54" customFormat="1" ht="13" x14ac:dyDescent="0.15">
      <c r="A175" s="47">
        <v>12</v>
      </c>
      <c r="B175" s="153" t="s">
        <v>326</v>
      </c>
      <c r="C175" s="49" t="s">
        <v>50</v>
      </c>
      <c r="D175" s="64" t="s">
        <v>273</v>
      </c>
      <c r="E175" s="69" t="s">
        <v>302</v>
      </c>
      <c r="F175" s="47" t="s">
        <v>327</v>
      </c>
      <c r="G175" s="67" t="s">
        <v>302</v>
      </c>
      <c r="H175" s="51">
        <v>1</v>
      </c>
      <c r="I175" s="51">
        <v>0</v>
      </c>
      <c r="J175" s="51">
        <v>1</v>
      </c>
      <c r="K175" s="51">
        <v>0</v>
      </c>
      <c r="L175" s="51">
        <v>0</v>
      </c>
      <c r="M175" s="51">
        <f t="shared" si="53"/>
        <v>0</v>
      </c>
      <c r="N175" s="51">
        <v>0</v>
      </c>
      <c r="O175" s="51">
        <v>0</v>
      </c>
      <c r="P175" s="51">
        <f t="shared" si="54"/>
        <v>0</v>
      </c>
      <c r="Q175" s="51">
        <v>0</v>
      </c>
      <c r="R175" s="51">
        <v>0</v>
      </c>
      <c r="S175" s="51">
        <f t="shared" si="55"/>
        <v>0</v>
      </c>
      <c r="T175" s="51">
        <v>6</v>
      </c>
      <c r="U175" s="51">
        <v>0</v>
      </c>
      <c r="V175" s="51"/>
      <c r="W175" s="151">
        <v>0</v>
      </c>
      <c r="X175" s="151">
        <v>0</v>
      </c>
      <c r="Y175" s="151">
        <v>0</v>
      </c>
      <c r="Z175" s="151">
        <v>0</v>
      </c>
      <c r="AA175" s="51">
        <f t="shared" si="56"/>
        <v>0</v>
      </c>
    </row>
    <row r="176" spans="1:28" s="54" customFormat="1" ht="13" x14ac:dyDescent="0.15">
      <c r="A176" s="47">
        <v>13</v>
      </c>
      <c r="B176" s="153" t="s">
        <v>328</v>
      </c>
      <c r="C176" s="49" t="s">
        <v>50</v>
      </c>
      <c r="D176" s="64" t="s">
        <v>273</v>
      </c>
      <c r="E176" s="69" t="s">
        <v>302</v>
      </c>
      <c r="F176" s="47" t="s">
        <v>329</v>
      </c>
      <c r="G176" s="67" t="s">
        <v>302</v>
      </c>
      <c r="H176" s="51">
        <v>1</v>
      </c>
      <c r="I176" s="51">
        <v>0</v>
      </c>
      <c r="J176" s="51">
        <v>1</v>
      </c>
      <c r="K176" s="51">
        <v>0</v>
      </c>
      <c r="L176" s="51">
        <v>0</v>
      </c>
      <c r="M176" s="51">
        <f t="shared" si="53"/>
        <v>0</v>
      </c>
      <c r="N176" s="51">
        <v>0</v>
      </c>
      <c r="O176" s="51">
        <v>0</v>
      </c>
      <c r="P176" s="51">
        <f t="shared" si="54"/>
        <v>0</v>
      </c>
      <c r="Q176" s="51">
        <v>0</v>
      </c>
      <c r="R176" s="51">
        <v>0</v>
      </c>
      <c r="S176" s="51">
        <f t="shared" si="55"/>
        <v>0</v>
      </c>
      <c r="T176" s="51">
        <v>6</v>
      </c>
      <c r="U176" s="51">
        <v>0</v>
      </c>
      <c r="V176" s="51"/>
      <c r="W176" s="151">
        <v>0</v>
      </c>
      <c r="X176" s="151">
        <v>0</v>
      </c>
      <c r="Y176" s="151">
        <v>0</v>
      </c>
      <c r="Z176" s="151">
        <v>0</v>
      </c>
      <c r="AA176" s="51">
        <f t="shared" si="56"/>
        <v>0</v>
      </c>
    </row>
    <row r="177" spans="1:28" s="54" customFormat="1" ht="13" x14ac:dyDescent="0.15">
      <c r="A177" s="47">
        <v>14</v>
      </c>
      <c r="B177" s="153" t="s">
        <v>330</v>
      </c>
      <c r="C177" s="49" t="s">
        <v>50</v>
      </c>
      <c r="D177" s="64" t="s">
        <v>273</v>
      </c>
      <c r="E177" s="69" t="s">
        <v>302</v>
      </c>
      <c r="F177" s="47" t="s">
        <v>331</v>
      </c>
      <c r="G177" s="67" t="s">
        <v>302</v>
      </c>
      <c r="H177" s="51">
        <v>1</v>
      </c>
      <c r="I177" s="51">
        <v>0</v>
      </c>
      <c r="J177" s="51">
        <v>1</v>
      </c>
      <c r="K177" s="51">
        <v>0</v>
      </c>
      <c r="L177" s="51">
        <v>0</v>
      </c>
      <c r="M177" s="51">
        <f t="shared" si="53"/>
        <v>0</v>
      </c>
      <c r="N177" s="51">
        <v>0</v>
      </c>
      <c r="O177" s="51">
        <v>0</v>
      </c>
      <c r="P177" s="51">
        <f t="shared" si="54"/>
        <v>0</v>
      </c>
      <c r="Q177" s="51">
        <v>0</v>
      </c>
      <c r="R177" s="51">
        <v>0</v>
      </c>
      <c r="S177" s="51">
        <f t="shared" si="55"/>
        <v>0</v>
      </c>
      <c r="T177" s="51">
        <v>6</v>
      </c>
      <c r="U177" s="51">
        <v>0</v>
      </c>
      <c r="V177" s="51"/>
      <c r="W177" s="151">
        <v>0</v>
      </c>
      <c r="X177" s="151">
        <v>0</v>
      </c>
      <c r="Y177" s="151">
        <v>0</v>
      </c>
      <c r="Z177" s="151">
        <v>0</v>
      </c>
      <c r="AA177" s="51">
        <f>SUM(W177:X177)</f>
        <v>0</v>
      </c>
    </row>
    <row r="178" spans="1:28" s="73" customFormat="1" ht="14.25" customHeight="1" x14ac:dyDescent="0.15">
      <c r="A178" s="49">
        <v>15</v>
      </c>
      <c r="B178" s="153" t="s">
        <v>533</v>
      </c>
      <c r="C178" s="49" t="s">
        <v>50</v>
      </c>
      <c r="D178" s="64" t="s">
        <v>273</v>
      </c>
      <c r="E178" s="69" t="s">
        <v>302</v>
      </c>
      <c r="F178" s="145" t="s">
        <v>534</v>
      </c>
      <c r="G178" s="70" t="s">
        <v>302</v>
      </c>
      <c r="H178" s="71">
        <v>1</v>
      </c>
      <c r="I178" s="71">
        <v>0</v>
      </c>
      <c r="J178" s="71">
        <v>1</v>
      </c>
      <c r="K178" s="71">
        <v>15</v>
      </c>
      <c r="L178" s="71">
        <v>5</v>
      </c>
      <c r="M178" s="71">
        <f t="shared" si="53"/>
        <v>20</v>
      </c>
      <c r="N178" s="71">
        <v>0</v>
      </c>
      <c r="O178" s="71">
        <v>0</v>
      </c>
      <c r="P178" s="51">
        <f t="shared" si="54"/>
        <v>0</v>
      </c>
      <c r="Q178" s="71">
        <v>0</v>
      </c>
      <c r="R178" s="71">
        <v>0</v>
      </c>
      <c r="S178" s="51">
        <f t="shared" si="55"/>
        <v>0</v>
      </c>
      <c r="T178" s="71">
        <v>8</v>
      </c>
      <c r="U178" s="71">
        <v>1</v>
      </c>
      <c r="V178" s="89" t="s">
        <v>535</v>
      </c>
      <c r="W178" s="154">
        <v>286771049</v>
      </c>
      <c r="X178" s="154">
        <v>656646860</v>
      </c>
      <c r="Y178" s="154">
        <v>14887765569</v>
      </c>
      <c r="Z178" s="154">
        <v>226771049</v>
      </c>
      <c r="AA178" s="71">
        <f>SUM(W178:X178)</f>
        <v>943417909</v>
      </c>
    </row>
    <row r="179" spans="1:28" s="73" customFormat="1" ht="12.5" customHeight="1" x14ac:dyDescent="0.15">
      <c r="A179" s="49">
        <v>16</v>
      </c>
      <c r="B179" s="153" t="s">
        <v>536</v>
      </c>
      <c r="C179" s="49" t="s">
        <v>50</v>
      </c>
      <c r="D179" s="64" t="s">
        <v>273</v>
      </c>
      <c r="E179" s="69" t="s">
        <v>302</v>
      </c>
      <c r="F179" s="145" t="s">
        <v>537</v>
      </c>
      <c r="G179" s="70" t="s">
        <v>302</v>
      </c>
      <c r="H179" s="71">
        <v>1</v>
      </c>
      <c r="I179" s="71">
        <v>0</v>
      </c>
      <c r="J179" s="71">
        <v>1</v>
      </c>
      <c r="K179" s="71">
        <v>0</v>
      </c>
      <c r="L179" s="71">
        <v>0</v>
      </c>
      <c r="M179" s="71">
        <f t="shared" si="53"/>
        <v>0</v>
      </c>
      <c r="N179" s="71">
        <v>0</v>
      </c>
      <c r="O179" s="71">
        <v>0</v>
      </c>
      <c r="P179" s="51">
        <f t="shared" si="54"/>
        <v>0</v>
      </c>
      <c r="Q179" s="71">
        <v>0</v>
      </c>
      <c r="R179" s="71">
        <v>0</v>
      </c>
      <c r="S179" s="51">
        <f t="shared" si="55"/>
        <v>0</v>
      </c>
      <c r="T179" s="71">
        <v>6</v>
      </c>
      <c r="U179" s="71">
        <v>0</v>
      </c>
      <c r="V179" s="71"/>
      <c r="W179" s="154">
        <v>0</v>
      </c>
      <c r="X179" s="154">
        <v>0</v>
      </c>
      <c r="Y179" s="154">
        <v>0</v>
      </c>
      <c r="Z179" s="154">
        <v>0</v>
      </c>
      <c r="AA179" s="51">
        <f>SUM(W179:X179)</f>
        <v>0</v>
      </c>
    </row>
    <row r="180" spans="1:28" s="73" customFormat="1" ht="13" x14ac:dyDescent="0.15">
      <c r="A180" s="49">
        <v>17</v>
      </c>
      <c r="B180" s="153" t="s">
        <v>538</v>
      </c>
      <c r="C180" s="49" t="s">
        <v>50</v>
      </c>
      <c r="D180" s="64" t="s">
        <v>273</v>
      </c>
      <c r="E180" s="69" t="s">
        <v>302</v>
      </c>
      <c r="F180" s="135" t="s">
        <v>539</v>
      </c>
      <c r="G180" s="70" t="s">
        <v>302</v>
      </c>
      <c r="H180" s="71">
        <v>1</v>
      </c>
      <c r="I180" s="71">
        <v>0</v>
      </c>
      <c r="J180" s="71">
        <v>1</v>
      </c>
      <c r="K180" s="71">
        <v>0</v>
      </c>
      <c r="L180" s="71">
        <v>0</v>
      </c>
      <c r="M180" s="71">
        <f t="shared" si="53"/>
        <v>0</v>
      </c>
      <c r="N180" s="71">
        <v>0</v>
      </c>
      <c r="O180" s="71">
        <v>0</v>
      </c>
      <c r="P180" s="51">
        <f t="shared" si="54"/>
        <v>0</v>
      </c>
      <c r="Q180" s="71">
        <v>0</v>
      </c>
      <c r="R180" s="71">
        <v>0</v>
      </c>
      <c r="S180" s="51">
        <f t="shared" si="55"/>
        <v>0</v>
      </c>
      <c r="T180" s="71">
        <v>6</v>
      </c>
      <c r="U180" s="71">
        <v>0</v>
      </c>
      <c r="V180" s="71"/>
      <c r="W180" s="154">
        <v>0</v>
      </c>
      <c r="X180" s="154">
        <v>0</v>
      </c>
      <c r="Y180" s="154">
        <v>0</v>
      </c>
      <c r="Z180" s="154">
        <v>0</v>
      </c>
      <c r="AA180" s="51">
        <f>SUM(W180:X180)</f>
        <v>0</v>
      </c>
    </row>
    <row r="181" spans="1:28" x14ac:dyDescent="0.15">
      <c r="A181" s="47"/>
      <c r="B181" s="75" t="s">
        <v>332</v>
      </c>
      <c r="C181" s="75"/>
      <c r="D181" s="75"/>
      <c r="E181" s="75"/>
      <c r="F181" s="76" t="s">
        <v>540</v>
      </c>
      <c r="G181" s="77"/>
      <c r="H181" s="78">
        <f t="shared" ref="H181:O181" si="57">SUM(H164:H180)</f>
        <v>17</v>
      </c>
      <c r="I181" s="78">
        <f t="shared" si="57"/>
        <v>0</v>
      </c>
      <c r="J181" s="78">
        <f t="shared" si="57"/>
        <v>17</v>
      </c>
      <c r="K181" s="78">
        <f t="shared" si="57"/>
        <v>403</v>
      </c>
      <c r="L181" s="78">
        <f t="shared" si="57"/>
        <v>103</v>
      </c>
      <c r="M181" s="78">
        <f t="shared" si="57"/>
        <v>506</v>
      </c>
      <c r="N181" s="78">
        <f t="shared" si="57"/>
        <v>1</v>
      </c>
      <c r="O181" s="78">
        <f t="shared" si="57"/>
        <v>3</v>
      </c>
      <c r="P181" s="78">
        <f>SUM(P164:P179)</f>
        <v>4</v>
      </c>
      <c r="Q181" s="78">
        <f>SUM(Q164:Q180)</f>
        <v>0</v>
      </c>
      <c r="R181" s="78">
        <f>SUM(R164:R180)</f>
        <v>0</v>
      </c>
      <c r="S181" s="78">
        <f>SUM(S164:S179)</f>
        <v>0</v>
      </c>
      <c r="T181" s="78">
        <f>SUM(T164:T180)</f>
        <v>87</v>
      </c>
      <c r="U181" s="78">
        <f>SUM(U164:U180)</f>
        <v>4</v>
      </c>
      <c r="V181" s="78">
        <f>SUM(V164:V179)</f>
        <v>0</v>
      </c>
      <c r="W181" s="78">
        <f>SUM(W164:W180)</f>
        <v>660723583</v>
      </c>
      <c r="X181" s="78">
        <f>SUM(X164:X180)</f>
        <v>1213258943</v>
      </c>
      <c r="Y181" s="78">
        <f>SUM(Y164:Y180)</f>
        <v>15773348472</v>
      </c>
      <c r="Z181" s="78">
        <f>SUM(Z164:Z180)</f>
        <v>304325170</v>
      </c>
      <c r="AA181" s="78">
        <f>SUM(AA164:AA179)</f>
        <v>1873982526</v>
      </c>
      <c r="AB181" s="79">
        <f>AA181</f>
        <v>1873982526</v>
      </c>
    </row>
    <row r="182" spans="1:28" s="85" customFormat="1" x14ac:dyDescent="0.15">
      <c r="A182" s="80" t="s">
        <v>333</v>
      </c>
      <c r="B182" s="81" t="s">
        <v>334</v>
      </c>
      <c r="C182" s="81"/>
      <c r="D182" s="81"/>
      <c r="E182" s="81"/>
      <c r="F182" s="114"/>
      <c r="G182" s="84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2"/>
      <c r="X182" s="82"/>
      <c r="Y182" s="82"/>
      <c r="Z182" s="82"/>
      <c r="AA182" s="82"/>
    </row>
    <row r="183" spans="1:28" s="54" customFormat="1" ht="13" x14ac:dyDescent="0.15">
      <c r="A183" s="47">
        <v>1</v>
      </c>
      <c r="B183" s="48" t="s">
        <v>336</v>
      </c>
      <c r="C183" s="49" t="s">
        <v>50</v>
      </c>
      <c r="D183" s="64" t="s">
        <v>76</v>
      </c>
      <c r="E183" s="69" t="s">
        <v>335</v>
      </c>
      <c r="F183" s="47" t="s">
        <v>337</v>
      </c>
      <c r="G183" s="49" t="s">
        <v>335</v>
      </c>
      <c r="H183" s="51">
        <v>1</v>
      </c>
      <c r="I183" s="51">
        <v>0</v>
      </c>
      <c r="J183" s="51">
        <v>1</v>
      </c>
      <c r="K183" s="51">
        <v>200</v>
      </c>
      <c r="L183" s="51">
        <v>90</v>
      </c>
      <c r="M183" s="51">
        <f t="shared" ref="M183:M188" si="58">+SUM(K183:L183)</f>
        <v>290</v>
      </c>
      <c r="N183" s="51">
        <v>0</v>
      </c>
      <c r="O183" s="51">
        <v>0</v>
      </c>
      <c r="P183" s="51">
        <f t="shared" ref="P183:P188" si="59">+SUM(N183:O183)</f>
        <v>0</v>
      </c>
      <c r="Q183" s="51">
        <v>0</v>
      </c>
      <c r="R183" s="51">
        <v>0</v>
      </c>
      <c r="S183" s="51">
        <f t="shared" ref="S183:S188" si="60">+SUM(Q183:R183)</f>
        <v>0</v>
      </c>
      <c r="T183" s="51">
        <v>6</v>
      </c>
      <c r="U183" s="51">
        <v>0</v>
      </c>
      <c r="V183" s="52"/>
      <c r="W183" s="53">
        <v>32218698</v>
      </c>
      <c r="X183" s="53">
        <v>0</v>
      </c>
      <c r="Y183" s="53">
        <v>294537565</v>
      </c>
      <c r="Z183" s="53">
        <v>6763290</v>
      </c>
      <c r="AA183" s="53">
        <f>SUM(W183:X183)</f>
        <v>32218698</v>
      </c>
    </row>
    <row r="184" spans="1:28" s="57" customFormat="1" ht="13" x14ac:dyDescent="0.15">
      <c r="A184" s="47">
        <v>2</v>
      </c>
      <c r="B184" s="48" t="s">
        <v>338</v>
      </c>
      <c r="C184" s="49" t="s">
        <v>50</v>
      </c>
      <c r="D184" s="64" t="s">
        <v>76</v>
      </c>
      <c r="E184" s="69" t="s">
        <v>335</v>
      </c>
      <c r="F184" s="47" t="s">
        <v>339</v>
      </c>
      <c r="G184" s="49" t="s">
        <v>335</v>
      </c>
      <c r="H184" s="51">
        <v>1</v>
      </c>
      <c r="I184" s="51">
        <v>0</v>
      </c>
      <c r="J184" s="51">
        <v>1</v>
      </c>
      <c r="K184" s="51">
        <v>200</v>
      </c>
      <c r="L184" s="51">
        <v>110</v>
      </c>
      <c r="M184" s="51">
        <f t="shared" si="58"/>
        <v>310</v>
      </c>
      <c r="N184" s="51">
        <v>3</v>
      </c>
      <c r="O184" s="51">
        <v>0</v>
      </c>
      <c r="P184" s="51">
        <f t="shared" si="59"/>
        <v>3</v>
      </c>
      <c r="Q184" s="51">
        <v>0</v>
      </c>
      <c r="R184" s="51">
        <v>0</v>
      </c>
      <c r="S184" s="51">
        <f t="shared" si="60"/>
        <v>0</v>
      </c>
      <c r="T184" s="51">
        <v>8</v>
      </c>
      <c r="U184" s="51">
        <v>0</v>
      </c>
      <c r="V184" s="52"/>
      <c r="W184" s="53">
        <v>34490176</v>
      </c>
      <c r="X184" s="53">
        <v>0</v>
      </c>
      <c r="Y184" s="53">
        <v>8220406515</v>
      </c>
      <c r="Z184" s="53">
        <v>49448475</v>
      </c>
      <c r="AA184" s="53">
        <f>SUM(W184:X184)</f>
        <v>34490176</v>
      </c>
    </row>
    <row r="185" spans="1:28" s="54" customFormat="1" ht="13" x14ac:dyDescent="0.15">
      <c r="A185" s="47">
        <v>3</v>
      </c>
      <c r="B185" s="48" t="s">
        <v>340</v>
      </c>
      <c r="C185" s="49" t="s">
        <v>50</v>
      </c>
      <c r="D185" s="64" t="s">
        <v>76</v>
      </c>
      <c r="E185" s="69" t="s">
        <v>335</v>
      </c>
      <c r="F185" s="47" t="s">
        <v>341</v>
      </c>
      <c r="G185" s="49" t="s">
        <v>335</v>
      </c>
      <c r="H185" s="51">
        <v>1</v>
      </c>
      <c r="I185" s="51">
        <v>0</v>
      </c>
      <c r="J185" s="51">
        <v>1</v>
      </c>
      <c r="K185" s="51">
        <v>0</v>
      </c>
      <c r="L185" s="51">
        <v>0</v>
      </c>
      <c r="M185" s="51">
        <f t="shared" si="58"/>
        <v>0</v>
      </c>
      <c r="N185" s="51">
        <v>0</v>
      </c>
      <c r="O185" s="51">
        <v>0</v>
      </c>
      <c r="P185" s="51">
        <f t="shared" si="59"/>
        <v>0</v>
      </c>
      <c r="Q185" s="51">
        <v>0</v>
      </c>
      <c r="R185" s="51">
        <v>0</v>
      </c>
      <c r="S185" s="51">
        <f t="shared" si="60"/>
        <v>0</v>
      </c>
      <c r="T185" s="51">
        <v>0</v>
      </c>
      <c r="U185" s="51">
        <v>0</v>
      </c>
      <c r="V185" s="51"/>
      <c r="W185" s="53">
        <v>0</v>
      </c>
      <c r="X185" s="53">
        <v>0</v>
      </c>
      <c r="Y185" s="53">
        <v>0</v>
      </c>
      <c r="Z185" s="53">
        <v>0</v>
      </c>
      <c r="AA185" s="53">
        <f t="shared" ref="AA185:AA186" si="61">SUM(W185:X185)</f>
        <v>0</v>
      </c>
    </row>
    <row r="186" spans="1:28" s="57" customFormat="1" ht="13" x14ac:dyDescent="0.15">
      <c r="A186" s="47">
        <v>4</v>
      </c>
      <c r="B186" s="48" t="s">
        <v>342</v>
      </c>
      <c r="C186" s="49" t="s">
        <v>50</v>
      </c>
      <c r="D186" s="64" t="s">
        <v>76</v>
      </c>
      <c r="E186" s="69" t="s">
        <v>335</v>
      </c>
      <c r="F186" s="47" t="s">
        <v>343</v>
      </c>
      <c r="G186" s="49" t="s">
        <v>335</v>
      </c>
      <c r="H186" s="51">
        <v>1</v>
      </c>
      <c r="I186" s="51">
        <v>0</v>
      </c>
      <c r="J186" s="51">
        <v>1</v>
      </c>
      <c r="K186" s="51">
        <v>0</v>
      </c>
      <c r="L186" s="51">
        <v>0</v>
      </c>
      <c r="M186" s="51">
        <f t="shared" si="58"/>
        <v>0</v>
      </c>
      <c r="N186" s="51">
        <v>0</v>
      </c>
      <c r="O186" s="51">
        <v>0</v>
      </c>
      <c r="P186" s="51">
        <f t="shared" si="59"/>
        <v>0</v>
      </c>
      <c r="Q186" s="51">
        <v>0</v>
      </c>
      <c r="R186" s="51">
        <v>0</v>
      </c>
      <c r="S186" s="51">
        <f t="shared" si="60"/>
        <v>0</v>
      </c>
      <c r="T186" s="51">
        <v>0</v>
      </c>
      <c r="U186" s="51">
        <v>0</v>
      </c>
      <c r="V186" s="51"/>
      <c r="W186" s="53">
        <v>0</v>
      </c>
      <c r="X186" s="53">
        <v>0</v>
      </c>
      <c r="Y186" s="53">
        <v>0</v>
      </c>
      <c r="Z186" s="53">
        <v>0</v>
      </c>
      <c r="AA186" s="53">
        <f t="shared" si="61"/>
        <v>0</v>
      </c>
      <c r="AB186" s="125"/>
    </row>
    <row r="187" spans="1:28" s="57" customFormat="1" ht="15" x14ac:dyDescent="0.2">
      <c r="A187" s="47">
        <v>5</v>
      </c>
      <c r="B187" s="124" t="s">
        <v>541</v>
      </c>
      <c r="C187" s="49" t="s">
        <v>50</v>
      </c>
      <c r="D187" s="64" t="s">
        <v>273</v>
      </c>
      <c r="E187" s="69" t="s">
        <v>335</v>
      </c>
      <c r="F187" s="47" t="s">
        <v>542</v>
      </c>
      <c r="G187" s="49" t="s">
        <v>335</v>
      </c>
      <c r="H187" s="51">
        <v>1</v>
      </c>
      <c r="I187" s="51">
        <v>0</v>
      </c>
      <c r="J187" s="51">
        <v>1</v>
      </c>
      <c r="K187" s="51">
        <v>0</v>
      </c>
      <c r="L187" s="51">
        <v>0</v>
      </c>
      <c r="M187" s="51">
        <f t="shared" si="58"/>
        <v>0</v>
      </c>
      <c r="N187" s="51">
        <v>0</v>
      </c>
      <c r="O187" s="51">
        <v>0</v>
      </c>
      <c r="P187" s="51">
        <f t="shared" si="59"/>
        <v>0</v>
      </c>
      <c r="Q187" s="51">
        <v>0</v>
      </c>
      <c r="R187" s="51">
        <v>0</v>
      </c>
      <c r="S187" s="51">
        <f t="shared" si="60"/>
        <v>0</v>
      </c>
      <c r="T187" s="51">
        <v>8</v>
      </c>
      <c r="U187" s="51">
        <v>0</v>
      </c>
      <c r="V187" s="51"/>
      <c r="W187" s="53">
        <v>0</v>
      </c>
      <c r="X187" s="53">
        <v>0</v>
      </c>
      <c r="Y187" s="53">
        <v>0</v>
      </c>
      <c r="Z187" s="53">
        <v>0</v>
      </c>
      <c r="AA187" s="53">
        <f>SUM(W187:Z187)</f>
        <v>0</v>
      </c>
      <c r="AB187" s="125"/>
    </row>
    <row r="188" spans="1:28" s="157" customFormat="1" ht="32" x14ac:dyDescent="0.15">
      <c r="A188" s="47">
        <v>6</v>
      </c>
      <c r="B188" s="155" t="s">
        <v>543</v>
      </c>
      <c r="C188" s="49" t="s">
        <v>50</v>
      </c>
      <c r="D188" s="64" t="s">
        <v>273</v>
      </c>
      <c r="E188" s="69" t="s">
        <v>335</v>
      </c>
      <c r="F188" s="49" t="s">
        <v>544</v>
      </c>
      <c r="G188" s="49" t="s">
        <v>335</v>
      </c>
      <c r="H188" s="71">
        <v>1</v>
      </c>
      <c r="I188" s="71">
        <v>0</v>
      </c>
      <c r="J188" s="71">
        <v>1</v>
      </c>
      <c r="K188" s="71">
        <v>0</v>
      </c>
      <c r="L188" s="71">
        <v>0</v>
      </c>
      <c r="M188" s="71">
        <f t="shared" si="58"/>
        <v>0</v>
      </c>
      <c r="N188" s="71">
        <v>0</v>
      </c>
      <c r="O188" s="71">
        <v>0</v>
      </c>
      <c r="P188" s="71">
        <f t="shared" si="59"/>
        <v>0</v>
      </c>
      <c r="Q188" s="71">
        <v>0</v>
      </c>
      <c r="R188" s="71">
        <v>0</v>
      </c>
      <c r="S188" s="71">
        <f t="shared" si="60"/>
        <v>0</v>
      </c>
      <c r="T188" s="71">
        <v>6</v>
      </c>
      <c r="U188" s="71">
        <v>0</v>
      </c>
      <c r="V188" s="71"/>
      <c r="W188" s="72">
        <v>0</v>
      </c>
      <c r="X188" s="72">
        <v>0</v>
      </c>
      <c r="Y188" s="72">
        <v>0</v>
      </c>
      <c r="Z188" s="72">
        <v>0</v>
      </c>
      <c r="AA188" s="72">
        <f>SUM(W188:Z188)</f>
        <v>0</v>
      </c>
      <c r="AB188" s="156"/>
    </row>
    <row r="189" spans="1:28" x14ac:dyDescent="0.15">
      <c r="A189" s="47"/>
      <c r="B189" s="75" t="s">
        <v>344</v>
      </c>
      <c r="C189" s="75"/>
      <c r="D189" s="75"/>
      <c r="E189" s="75"/>
      <c r="F189" s="104" t="s">
        <v>545</v>
      </c>
      <c r="G189" s="77"/>
      <c r="H189" s="78">
        <f t="shared" ref="H189:AA189" si="62">SUM(H183:H188)</f>
        <v>6</v>
      </c>
      <c r="I189" s="78">
        <f t="shared" si="62"/>
        <v>0</v>
      </c>
      <c r="J189" s="78">
        <f t="shared" si="62"/>
        <v>6</v>
      </c>
      <c r="K189" s="78">
        <f t="shared" si="62"/>
        <v>400</v>
      </c>
      <c r="L189" s="78">
        <f t="shared" si="62"/>
        <v>200</v>
      </c>
      <c r="M189" s="78">
        <f t="shared" si="62"/>
        <v>600</v>
      </c>
      <c r="N189" s="78">
        <f t="shared" si="62"/>
        <v>3</v>
      </c>
      <c r="O189" s="78">
        <f t="shared" si="62"/>
        <v>0</v>
      </c>
      <c r="P189" s="78">
        <f t="shared" si="62"/>
        <v>3</v>
      </c>
      <c r="Q189" s="78">
        <f t="shared" si="62"/>
        <v>0</v>
      </c>
      <c r="R189" s="78">
        <f t="shared" si="62"/>
        <v>0</v>
      </c>
      <c r="S189" s="78">
        <f t="shared" si="62"/>
        <v>0</v>
      </c>
      <c r="T189" s="78">
        <f t="shared" si="62"/>
        <v>28</v>
      </c>
      <c r="U189" s="78">
        <f t="shared" si="62"/>
        <v>0</v>
      </c>
      <c r="V189" s="78">
        <f t="shared" si="62"/>
        <v>0</v>
      </c>
      <c r="W189" s="78">
        <f t="shared" si="62"/>
        <v>66708874</v>
      </c>
      <c r="X189" s="78">
        <f t="shared" si="62"/>
        <v>0</v>
      </c>
      <c r="Y189" s="78">
        <f t="shared" si="62"/>
        <v>8514944080</v>
      </c>
      <c r="Z189" s="78">
        <f t="shared" si="62"/>
        <v>56211765</v>
      </c>
      <c r="AA189" s="78">
        <f t="shared" si="62"/>
        <v>66708874</v>
      </c>
      <c r="AB189" s="79">
        <f>AA189</f>
        <v>66708874</v>
      </c>
    </row>
    <row r="190" spans="1:28" x14ac:dyDescent="0.15">
      <c r="A190" s="458" t="s">
        <v>23</v>
      </c>
      <c r="B190" s="458" t="s">
        <v>24</v>
      </c>
      <c r="C190" s="458" t="s">
        <v>25</v>
      </c>
      <c r="D190" s="458" t="s">
        <v>26</v>
      </c>
      <c r="E190" s="458" t="s">
        <v>24</v>
      </c>
      <c r="F190" s="458" t="s">
        <v>27</v>
      </c>
      <c r="G190" s="458" t="s">
        <v>28</v>
      </c>
      <c r="H190" s="448" t="s">
        <v>29</v>
      </c>
      <c r="I190" s="461" t="s">
        <v>30</v>
      </c>
      <c r="J190" s="448" t="s">
        <v>31</v>
      </c>
      <c r="K190" s="455" t="s">
        <v>32</v>
      </c>
      <c r="L190" s="456"/>
      <c r="M190" s="457"/>
      <c r="N190" s="455" t="s">
        <v>33</v>
      </c>
      <c r="O190" s="456"/>
      <c r="P190" s="457"/>
      <c r="Q190" s="455" t="s">
        <v>34</v>
      </c>
      <c r="R190" s="456"/>
      <c r="S190" s="457"/>
      <c r="T190" s="464" t="s">
        <v>93</v>
      </c>
      <c r="U190" s="458" t="s">
        <v>36</v>
      </c>
      <c r="V190" s="458" t="s">
        <v>37</v>
      </c>
      <c r="W190" s="448" t="s">
        <v>38</v>
      </c>
      <c r="X190" s="448" t="s">
        <v>39</v>
      </c>
      <c r="Y190" s="448" t="s">
        <v>40</v>
      </c>
      <c r="Z190" s="448" t="s">
        <v>41</v>
      </c>
      <c r="AA190" s="448" t="s">
        <v>42</v>
      </c>
      <c r="AB190" s="79"/>
    </row>
    <row r="191" spans="1:28" x14ac:dyDescent="0.15">
      <c r="A191" s="459"/>
      <c r="B191" s="459"/>
      <c r="C191" s="459"/>
      <c r="D191" s="459"/>
      <c r="E191" s="459"/>
      <c r="F191" s="459"/>
      <c r="G191" s="459"/>
      <c r="H191" s="449"/>
      <c r="I191" s="462"/>
      <c r="J191" s="449"/>
      <c r="K191" s="451" t="s">
        <v>43</v>
      </c>
      <c r="L191" s="451" t="s">
        <v>44</v>
      </c>
      <c r="M191" s="453" t="s">
        <v>45</v>
      </c>
      <c r="N191" s="451" t="s">
        <v>43</v>
      </c>
      <c r="O191" s="451" t="s">
        <v>44</v>
      </c>
      <c r="P191" s="453" t="s">
        <v>46</v>
      </c>
      <c r="Q191" s="451" t="s">
        <v>43</v>
      </c>
      <c r="R191" s="451" t="s">
        <v>44</v>
      </c>
      <c r="S191" s="453" t="s">
        <v>47</v>
      </c>
      <c r="T191" s="464"/>
      <c r="U191" s="459"/>
      <c r="V191" s="459"/>
      <c r="W191" s="449"/>
      <c r="X191" s="449"/>
      <c r="Y191" s="449"/>
      <c r="Z191" s="449"/>
      <c r="AA191" s="449"/>
      <c r="AB191" s="79"/>
    </row>
    <row r="192" spans="1:28" x14ac:dyDescent="0.15">
      <c r="A192" s="460"/>
      <c r="B192" s="460"/>
      <c r="C192" s="460"/>
      <c r="D192" s="460"/>
      <c r="E192" s="460"/>
      <c r="F192" s="460"/>
      <c r="G192" s="460"/>
      <c r="H192" s="450"/>
      <c r="I192" s="463"/>
      <c r="J192" s="450"/>
      <c r="K192" s="452"/>
      <c r="L192" s="452"/>
      <c r="M192" s="454"/>
      <c r="N192" s="452"/>
      <c r="O192" s="452"/>
      <c r="P192" s="454"/>
      <c r="Q192" s="452"/>
      <c r="R192" s="452"/>
      <c r="S192" s="454"/>
      <c r="T192" s="464"/>
      <c r="U192" s="460"/>
      <c r="V192" s="460"/>
      <c r="W192" s="450"/>
      <c r="X192" s="450"/>
      <c r="Y192" s="450"/>
      <c r="Z192" s="450"/>
      <c r="AA192" s="450"/>
      <c r="AB192" s="79"/>
    </row>
    <row r="193" spans="1:29" s="85" customFormat="1" x14ac:dyDescent="0.15">
      <c r="A193" s="80" t="s">
        <v>345</v>
      </c>
      <c r="B193" s="81" t="s">
        <v>346</v>
      </c>
      <c r="C193" s="81"/>
      <c r="D193" s="81"/>
      <c r="E193" s="81"/>
      <c r="F193" s="138"/>
      <c r="G193" s="84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2"/>
      <c r="X193" s="82"/>
      <c r="Y193" s="82"/>
      <c r="Z193" s="82"/>
      <c r="AA193" s="82"/>
      <c r="AC193" s="93"/>
    </row>
    <row r="194" spans="1:29" s="54" customFormat="1" x14ac:dyDescent="0.15">
      <c r="A194" s="49">
        <v>1</v>
      </c>
      <c r="B194" s="122" t="s">
        <v>347</v>
      </c>
      <c r="C194" s="49" t="s">
        <v>50</v>
      </c>
      <c r="D194" s="49" t="s">
        <v>51</v>
      </c>
      <c r="E194" s="69" t="s">
        <v>348</v>
      </c>
      <c r="F194" s="47" t="s">
        <v>349</v>
      </c>
      <c r="G194" s="47" t="s">
        <v>348</v>
      </c>
      <c r="H194" s="51">
        <v>1</v>
      </c>
      <c r="I194" s="51">
        <v>0</v>
      </c>
      <c r="J194" s="51">
        <v>1</v>
      </c>
      <c r="K194" s="51">
        <v>608</v>
      </c>
      <c r="L194" s="51">
        <v>0</v>
      </c>
      <c r="M194" s="51">
        <f t="shared" ref="M194:M200" si="63">SUM(K194:L194)</f>
        <v>608</v>
      </c>
      <c r="N194" s="51">
        <v>5</v>
      </c>
      <c r="O194" s="51">
        <v>2</v>
      </c>
      <c r="P194" s="51">
        <f t="shared" ref="P194:P200" si="64">SUM(N194:O194)</f>
        <v>7</v>
      </c>
      <c r="Q194" s="51">
        <v>0</v>
      </c>
      <c r="R194" s="51">
        <v>0</v>
      </c>
      <c r="S194" s="51">
        <f t="shared" ref="S194:S200" si="65">SUM(Q194:R194)</f>
        <v>0</v>
      </c>
      <c r="T194" s="51">
        <v>8</v>
      </c>
      <c r="U194" s="51">
        <v>1</v>
      </c>
      <c r="V194" s="52" t="s">
        <v>546</v>
      </c>
      <c r="W194" s="151">
        <v>51510839</v>
      </c>
      <c r="X194" s="151">
        <v>82722693</v>
      </c>
      <c r="Y194" s="151">
        <v>10</v>
      </c>
      <c r="Z194" s="151">
        <v>-30729868</v>
      </c>
      <c r="AA194" s="53">
        <f t="shared" ref="AA194:AA200" si="66">SUM(W194:X194)</f>
        <v>134233532</v>
      </c>
      <c r="AC194" s="142"/>
    </row>
    <row r="195" spans="1:29" s="54" customFormat="1" ht="13" x14ac:dyDescent="0.15">
      <c r="A195" s="47">
        <v>2</v>
      </c>
      <c r="B195" s="48" t="s">
        <v>350</v>
      </c>
      <c r="C195" s="49" t="s">
        <v>50</v>
      </c>
      <c r="D195" s="64" t="s">
        <v>76</v>
      </c>
      <c r="E195" s="69" t="s">
        <v>348</v>
      </c>
      <c r="F195" s="47" t="s">
        <v>351</v>
      </c>
      <c r="G195" s="47" t="s">
        <v>348</v>
      </c>
      <c r="H195" s="51">
        <v>1</v>
      </c>
      <c r="I195" s="51">
        <v>0</v>
      </c>
      <c r="J195" s="51">
        <v>1</v>
      </c>
      <c r="K195" s="51">
        <v>0</v>
      </c>
      <c r="L195" s="51">
        <v>0</v>
      </c>
      <c r="M195" s="51">
        <f t="shared" si="63"/>
        <v>0</v>
      </c>
      <c r="N195" s="51">
        <v>0</v>
      </c>
      <c r="O195" s="51">
        <v>0</v>
      </c>
      <c r="P195" s="51">
        <f t="shared" si="64"/>
        <v>0</v>
      </c>
      <c r="Q195" s="51">
        <v>0</v>
      </c>
      <c r="R195" s="51">
        <v>0</v>
      </c>
      <c r="S195" s="51">
        <f t="shared" si="65"/>
        <v>0</v>
      </c>
      <c r="T195" s="51">
        <v>5</v>
      </c>
      <c r="U195" s="51">
        <v>0</v>
      </c>
      <c r="V195" s="51"/>
      <c r="W195" s="53">
        <v>0</v>
      </c>
      <c r="X195" s="53">
        <v>0</v>
      </c>
      <c r="Y195" s="53">
        <v>0</v>
      </c>
      <c r="Z195" s="53">
        <v>0</v>
      </c>
      <c r="AA195" s="53">
        <f t="shared" si="66"/>
        <v>0</v>
      </c>
    </row>
    <row r="196" spans="1:29" s="57" customFormat="1" ht="13" x14ac:dyDescent="0.15">
      <c r="A196" s="49">
        <v>3</v>
      </c>
      <c r="B196" s="48" t="s">
        <v>547</v>
      </c>
      <c r="C196" s="49" t="s">
        <v>50</v>
      </c>
      <c r="D196" s="64" t="s">
        <v>76</v>
      </c>
      <c r="E196" s="69" t="s">
        <v>348</v>
      </c>
      <c r="F196" s="47" t="s">
        <v>352</v>
      </c>
      <c r="G196" s="47" t="s">
        <v>348</v>
      </c>
      <c r="H196" s="51">
        <v>1</v>
      </c>
      <c r="I196" s="51">
        <v>0</v>
      </c>
      <c r="J196" s="51">
        <v>1</v>
      </c>
      <c r="K196" s="51">
        <v>580</v>
      </c>
      <c r="L196" s="51">
        <v>269</v>
      </c>
      <c r="M196" s="51">
        <f t="shared" si="63"/>
        <v>849</v>
      </c>
      <c r="N196" s="51">
        <v>1</v>
      </c>
      <c r="O196" s="51">
        <v>3</v>
      </c>
      <c r="P196" s="51">
        <f t="shared" si="64"/>
        <v>4</v>
      </c>
      <c r="Q196" s="51">
        <v>0</v>
      </c>
      <c r="R196" s="51">
        <v>0</v>
      </c>
      <c r="S196" s="51">
        <f t="shared" si="65"/>
        <v>0</v>
      </c>
      <c r="T196" s="51">
        <v>6</v>
      </c>
      <c r="U196" s="51">
        <v>1</v>
      </c>
      <c r="V196" s="52" t="s">
        <v>548</v>
      </c>
      <c r="W196" s="53">
        <v>1031687370</v>
      </c>
      <c r="X196" s="53">
        <v>1081815632</v>
      </c>
      <c r="Y196" s="53">
        <v>780798370</v>
      </c>
      <c r="Z196" s="53">
        <v>267107370</v>
      </c>
      <c r="AA196" s="53">
        <f t="shared" si="66"/>
        <v>2113503002</v>
      </c>
    </row>
    <row r="197" spans="1:29" s="54" customFormat="1" ht="13" x14ac:dyDescent="0.15">
      <c r="A197" s="49">
        <v>4</v>
      </c>
      <c r="B197" s="48" t="s">
        <v>353</v>
      </c>
      <c r="C197" s="49" t="s">
        <v>50</v>
      </c>
      <c r="D197" s="64" t="s">
        <v>90</v>
      </c>
      <c r="E197" s="69" t="s">
        <v>348</v>
      </c>
      <c r="F197" s="86" t="s">
        <v>354</v>
      </c>
      <c r="G197" s="47" t="s">
        <v>348</v>
      </c>
      <c r="H197" s="51">
        <v>1</v>
      </c>
      <c r="I197" s="51">
        <v>0</v>
      </c>
      <c r="J197" s="51">
        <v>1</v>
      </c>
      <c r="K197" s="51">
        <v>0</v>
      </c>
      <c r="L197" s="51">
        <v>0</v>
      </c>
      <c r="M197" s="51">
        <f t="shared" si="63"/>
        <v>0</v>
      </c>
      <c r="N197" s="51">
        <v>0</v>
      </c>
      <c r="O197" s="51">
        <v>0</v>
      </c>
      <c r="P197" s="51">
        <f t="shared" si="64"/>
        <v>0</v>
      </c>
      <c r="Q197" s="51">
        <v>0</v>
      </c>
      <c r="R197" s="51">
        <v>0</v>
      </c>
      <c r="S197" s="51">
        <f t="shared" si="65"/>
        <v>0</v>
      </c>
      <c r="T197" s="51">
        <v>0</v>
      </c>
      <c r="U197" s="51">
        <v>0</v>
      </c>
      <c r="V197" s="51"/>
      <c r="W197" s="53">
        <v>0</v>
      </c>
      <c r="X197" s="53">
        <v>0</v>
      </c>
      <c r="Y197" s="53">
        <v>0</v>
      </c>
      <c r="Z197" s="53">
        <v>0</v>
      </c>
      <c r="AA197" s="53">
        <f t="shared" si="66"/>
        <v>0</v>
      </c>
    </row>
    <row r="198" spans="1:29" s="54" customFormat="1" ht="13" x14ac:dyDescent="0.15">
      <c r="A198" s="49">
        <v>5</v>
      </c>
      <c r="B198" s="48" t="s">
        <v>355</v>
      </c>
      <c r="C198" s="49" t="s">
        <v>50</v>
      </c>
      <c r="D198" s="64" t="s">
        <v>90</v>
      </c>
      <c r="E198" s="69" t="s">
        <v>348</v>
      </c>
      <c r="F198" s="47" t="s">
        <v>356</v>
      </c>
      <c r="G198" s="47" t="s">
        <v>348</v>
      </c>
      <c r="H198" s="51">
        <v>1</v>
      </c>
      <c r="I198" s="51">
        <v>0</v>
      </c>
      <c r="J198" s="51">
        <v>1</v>
      </c>
      <c r="K198" s="51">
        <v>0</v>
      </c>
      <c r="L198" s="51">
        <v>0</v>
      </c>
      <c r="M198" s="51">
        <f t="shared" si="63"/>
        <v>0</v>
      </c>
      <c r="N198" s="51">
        <v>0</v>
      </c>
      <c r="O198" s="51">
        <v>0</v>
      </c>
      <c r="P198" s="51">
        <f t="shared" si="64"/>
        <v>0</v>
      </c>
      <c r="Q198" s="51">
        <v>0</v>
      </c>
      <c r="R198" s="51">
        <v>0</v>
      </c>
      <c r="S198" s="51">
        <f t="shared" si="65"/>
        <v>0</v>
      </c>
      <c r="T198" s="51">
        <v>0</v>
      </c>
      <c r="U198" s="51">
        <v>0</v>
      </c>
      <c r="V198" s="51"/>
      <c r="W198" s="53">
        <v>0</v>
      </c>
      <c r="X198" s="53">
        <v>0</v>
      </c>
      <c r="Y198" s="53">
        <v>0</v>
      </c>
      <c r="Z198" s="53">
        <v>0</v>
      </c>
      <c r="AA198" s="53">
        <f t="shared" si="66"/>
        <v>0</v>
      </c>
    </row>
    <row r="199" spans="1:29" s="54" customFormat="1" ht="26" x14ac:dyDescent="0.15">
      <c r="A199" s="49">
        <v>6</v>
      </c>
      <c r="B199" s="158" t="s">
        <v>357</v>
      </c>
      <c r="C199" s="49" t="s">
        <v>50</v>
      </c>
      <c r="D199" s="49" t="s">
        <v>273</v>
      </c>
      <c r="E199" s="69" t="s">
        <v>348</v>
      </c>
      <c r="F199" s="49" t="s">
        <v>358</v>
      </c>
      <c r="G199" s="49" t="s">
        <v>348</v>
      </c>
      <c r="H199" s="71">
        <v>1</v>
      </c>
      <c r="I199" s="71">
        <v>0</v>
      </c>
      <c r="J199" s="71">
        <v>1</v>
      </c>
      <c r="K199" s="71">
        <v>0</v>
      </c>
      <c r="L199" s="71">
        <v>0</v>
      </c>
      <c r="M199" s="71">
        <f t="shared" si="63"/>
        <v>0</v>
      </c>
      <c r="N199" s="71">
        <v>0</v>
      </c>
      <c r="O199" s="71">
        <v>0</v>
      </c>
      <c r="P199" s="71">
        <f t="shared" si="64"/>
        <v>0</v>
      </c>
      <c r="Q199" s="71">
        <v>0</v>
      </c>
      <c r="R199" s="71">
        <v>0</v>
      </c>
      <c r="S199" s="71">
        <f t="shared" si="65"/>
        <v>0</v>
      </c>
      <c r="T199" s="71">
        <v>6</v>
      </c>
      <c r="U199" s="71">
        <v>0</v>
      </c>
      <c r="V199" s="71"/>
      <c r="W199" s="72">
        <v>0</v>
      </c>
      <c r="X199" s="72">
        <v>0</v>
      </c>
      <c r="Y199" s="72">
        <v>0</v>
      </c>
      <c r="Z199" s="72"/>
      <c r="AA199" s="72">
        <f t="shared" si="66"/>
        <v>0</v>
      </c>
    </row>
    <row r="200" spans="1:29" s="54" customFormat="1" ht="26" x14ac:dyDescent="0.15">
      <c r="A200" s="49">
        <v>7</v>
      </c>
      <c r="B200" s="158" t="s">
        <v>359</v>
      </c>
      <c r="C200" s="49" t="s">
        <v>50</v>
      </c>
      <c r="D200" s="49" t="s">
        <v>273</v>
      </c>
      <c r="E200" s="69" t="s">
        <v>348</v>
      </c>
      <c r="F200" s="49" t="s">
        <v>360</v>
      </c>
      <c r="G200" s="49" t="s">
        <v>348</v>
      </c>
      <c r="H200" s="71">
        <v>1</v>
      </c>
      <c r="I200" s="71">
        <v>0</v>
      </c>
      <c r="J200" s="71">
        <v>1</v>
      </c>
      <c r="K200" s="71">
        <v>15</v>
      </c>
      <c r="L200" s="71">
        <v>5</v>
      </c>
      <c r="M200" s="71">
        <f t="shared" si="63"/>
        <v>20</v>
      </c>
      <c r="N200" s="71">
        <v>0</v>
      </c>
      <c r="O200" s="71">
        <v>0</v>
      </c>
      <c r="P200" s="71">
        <f t="shared" si="64"/>
        <v>0</v>
      </c>
      <c r="Q200" s="71">
        <v>0</v>
      </c>
      <c r="R200" s="71">
        <v>0</v>
      </c>
      <c r="S200" s="71">
        <f t="shared" si="65"/>
        <v>0</v>
      </c>
      <c r="T200" s="71">
        <v>6</v>
      </c>
      <c r="U200" s="71">
        <v>1</v>
      </c>
      <c r="V200" s="89" t="s">
        <v>549</v>
      </c>
      <c r="W200" s="72">
        <v>725218181</v>
      </c>
      <c r="X200" s="72">
        <v>1444269139</v>
      </c>
      <c r="Y200" s="72">
        <v>702931440</v>
      </c>
      <c r="Z200" s="72">
        <v>659454940</v>
      </c>
      <c r="AA200" s="72">
        <f t="shared" si="66"/>
        <v>2169487320</v>
      </c>
    </row>
    <row r="201" spans="1:29" s="54" customFormat="1" x14ac:dyDescent="0.15">
      <c r="A201" s="49">
        <v>8</v>
      </c>
      <c r="B201" s="48" t="s">
        <v>550</v>
      </c>
      <c r="C201" s="49" t="s">
        <v>50</v>
      </c>
      <c r="D201" s="49" t="s">
        <v>273</v>
      </c>
      <c r="E201" s="69" t="s">
        <v>348</v>
      </c>
      <c r="F201" s="47" t="s">
        <v>551</v>
      </c>
      <c r="G201" s="49" t="s">
        <v>348</v>
      </c>
      <c r="H201" s="51">
        <v>1</v>
      </c>
      <c r="I201" s="51">
        <v>0</v>
      </c>
      <c r="J201" s="51">
        <v>1</v>
      </c>
      <c r="K201" s="51">
        <v>23</v>
      </c>
      <c r="L201" s="51">
        <v>0</v>
      </c>
      <c r="M201" s="51">
        <f>SUM(K201:L201)</f>
        <v>23</v>
      </c>
      <c r="N201" s="51">
        <v>5</v>
      </c>
      <c r="O201" s="51">
        <v>0</v>
      </c>
      <c r="P201" s="51">
        <f>SUM(N201:O201)</f>
        <v>5</v>
      </c>
      <c r="Q201" s="51">
        <v>0</v>
      </c>
      <c r="R201" s="51">
        <v>0</v>
      </c>
      <c r="S201" s="51">
        <f>SUM(Q201:R201)</f>
        <v>0</v>
      </c>
      <c r="T201" s="51">
        <v>7</v>
      </c>
      <c r="U201" s="51">
        <v>1</v>
      </c>
      <c r="V201" s="52" t="s">
        <v>552</v>
      </c>
      <c r="W201" s="51">
        <v>56862905</v>
      </c>
      <c r="X201" s="51">
        <v>0</v>
      </c>
      <c r="Y201" s="51">
        <v>2124532863</v>
      </c>
      <c r="Z201" s="51">
        <v>28992905</v>
      </c>
      <c r="AA201" s="60">
        <f>SUM(W201:X201)</f>
        <v>56862905</v>
      </c>
    </row>
    <row r="202" spans="1:29" s="54" customFormat="1" x14ac:dyDescent="0.15">
      <c r="A202" s="49">
        <v>9</v>
      </c>
      <c r="B202" s="48" t="s">
        <v>553</v>
      </c>
      <c r="C202" s="49" t="s">
        <v>50</v>
      </c>
      <c r="D202" s="49" t="s">
        <v>273</v>
      </c>
      <c r="E202" s="69" t="s">
        <v>348</v>
      </c>
      <c r="F202" s="47" t="s">
        <v>554</v>
      </c>
      <c r="G202" s="49" t="s">
        <v>348</v>
      </c>
      <c r="H202" s="51">
        <v>1</v>
      </c>
      <c r="I202" s="51">
        <v>0</v>
      </c>
      <c r="J202" s="51">
        <v>1</v>
      </c>
      <c r="K202" s="51">
        <v>0</v>
      </c>
      <c r="L202" s="51">
        <v>0</v>
      </c>
      <c r="M202" s="51">
        <f>SUM(K202:L202)</f>
        <v>0</v>
      </c>
      <c r="N202" s="51">
        <v>0</v>
      </c>
      <c r="O202" s="51">
        <v>0</v>
      </c>
      <c r="P202" s="51">
        <f>SUM(N202:O202)</f>
        <v>0</v>
      </c>
      <c r="Q202" s="51">
        <v>0</v>
      </c>
      <c r="R202" s="51">
        <v>0</v>
      </c>
      <c r="S202" s="51">
        <f>SUM(Q202:R202)</f>
        <v>0</v>
      </c>
      <c r="T202" s="51">
        <v>6</v>
      </c>
      <c r="U202" s="51">
        <v>0</v>
      </c>
      <c r="V202" s="52"/>
      <c r="W202" s="51">
        <v>0</v>
      </c>
      <c r="X202" s="51">
        <v>0</v>
      </c>
      <c r="Y202" s="51">
        <v>0</v>
      </c>
      <c r="Z202" s="51">
        <v>0</v>
      </c>
      <c r="AA202" s="60">
        <f>SUM(W202:X202)</f>
        <v>0</v>
      </c>
    </row>
    <row r="203" spans="1:29" s="54" customFormat="1" x14ac:dyDescent="0.15">
      <c r="A203" s="49">
        <v>10</v>
      </c>
      <c r="B203" s="48" t="s">
        <v>555</v>
      </c>
      <c r="C203" s="49" t="s">
        <v>50</v>
      </c>
      <c r="D203" s="49" t="s">
        <v>273</v>
      </c>
      <c r="E203" s="69" t="s">
        <v>348</v>
      </c>
      <c r="F203" s="47" t="s">
        <v>556</v>
      </c>
      <c r="G203" s="49" t="s">
        <v>348</v>
      </c>
      <c r="H203" s="51">
        <v>1</v>
      </c>
      <c r="I203" s="51">
        <v>0</v>
      </c>
      <c r="J203" s="51">
        <v>1</v>
      </c>
      <c r="K203" s="51">
        <v>0</v>
      </c>
      <c r="L203" s="51">
        <v>0</v>
      </c>
      <c r="M203" s="51">
        <f>SUM(K203:L203)</f>
        <v>0</v>
      </c>
      <c r="N203" s="51">
        <v>0</v>
      </c>
      <c r="O203" s="51">
        <v>0</v>
      </c>
      <c r="P203" s="51">
        <f>SUM(N203:O203)</f>
        <v>0</v>
      </c>
      <c r="Q203" s="51">
        <v>0</v>
      </c>
      <c r="R203" s="51">
        <v>0</v>
      </c>
      <c r="S203" s="51">
        <f>SUM(Q203:R203)</f>
        <v>0</v>
      </c>
      <c r="T203" s="51">
        <v>6</v>
      </c>
      <c r="U203" s="51">
        <v>0</v>
      </c>
      <c r="V203" s="52"/>
      <c r="W203" s="51">
        <v>0</v>
      </c>
      <c r="X203" s="51">
        <v>0</v>
      </c>
      <c r="Y203" s="51">
        <v>0</v>
      </c>
      <c r="Z203" s="51">
        <v>0</v>
      </c>
      <c r="AA203" s="60">
        <f>SUM(W203:X203)</f>
        <v>0</v>
      </c>
    </row>
    <row r="204" spans="1:29" s="73" customFormat="1" ht="21" customHeight="1" x14ac:dyDescent="0.2">
      <c r="A204" s="69"/>
      <c r="B204" s="159" t="s">
        <v>361</v>
      </c>
      <c r="C204" s="159"/>
      <c r="D204" s="159"/>
      <c r="E204" s="159"/>
      <c r="F204" s="76" t="s">
        <v>557</v>
      </c>
      <c r="G204" s="160"/>
      <c r="H204" s="161">
        <f t="shared" ref="H204:U204" si="67">SUM(H194:H203)</f>
        <v>10</v>
      </c>
      <c r="I204" s="161">
        <f t="shared" si="67"/>
        <v>0</v>
      </c>
      <c r="J204" s="161">
        <f t="shared" si="67"/>
        <v>10</v>
      </c>
      <c r="K204" s="161">
        <f t="shared" si="67"/>
        <v>1226</v>
      </c>
      <c r="L204" s="161">
        <f t="shared" si="67"/>
        <v>274</v>
      </c>
      <c r="M204" s="161">
        <f t="shared" si="67"/>
        <v>1500</v>
      </c>
      <c r="N204" s="161">
        <f t="shared" si="67"/>
        <v>11</v>
      </c>
      <c r="O204" s="161">
        <f t="shared" si="67"/>
        <v>5</v>
      </c>
      <c r="P204" s="161">
        <f t="shared" si="67"/>
        <v>16</v>
      </c>
      <c r="Q204" s="161">
        <f t="shared" si="67"/>
        <v>0</v>
      </c>
      <c r="R204" s="161">
        <f t="shared" si="67"/>
        <v>0</v>
      </c>
      <c r="S204" s="161">
        <f t="shared" si="67"/>
        <v>0</v>
      </c>
      <c r="T204" s="161">
        <f t="shared" si="67"/>
        <v>50</v>
      </c>
      <c r="U204" s="161">
        <f t="shared" si="67"/>
        <v>4</v>
      </c>
      <c r="V204" s="161">
        <f>SUM(V194:V200)</f>
        <v>0</v>
      </c>
      <c r="W204" s="161">
        <f>SUM(W194:W202)</f>
        <v>1865279295</v>
      </c>
      <c r="X204" s="161">
        <f>SUM(X194:X202)</f>
        <v>2608807464</v>
      </c>
      <c r="Y204" s="161">
        <f>SUM(Y194:Y202)</f>
        <v>3608262683</v>
      </c>
      <c r="Z204" s="161">
        <f>SUM(Z194:Z202)</f>
        <v>924825347</v>
      </c>
      <c r="AA204" s="161">
        <f>SUM(AA194:AA202)</f>
        <v>4474086759</v>
      </c>
      <c r="AB204" s="162">
        <f>AA204</f>
        <v>4474086759</v>
      </c>
    </row>
    <row r="205" spans="1:29" x14ac:dyDescent="0.15">
      <c r="A205" s="80" t="s">
        <v>362</v>
      </c>
      <c r="B205" s="81" t="s">
        <v>363</v>
      </c>
      <c r="C205" s="81"/>
      <c r="D205" s="81"/>
      <c r="E205" s="81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2"/>
      <c r="X205" s="82"/>
      <c r="Y205" s="82"/>
      <c r="Z205" s="82"/>
      <c r="AA205" s="82"/>
      <c r="AB205" s="79"/>
    </row>
    <row r="206" spans="1:29" s="54" customFormat="1" ht="13" x14ac:dyDescent="0.15">
      <c r="A206" s="47">
        <v>1</v>
      </c>
      <c r="B206" s="48" t="s">
        <v>366</v>
      </c>
      <c r="C206" s="49" t="s">
        <v>50</v>
      </c>
      <c r="D206" s="64" t="s">
        <v>76</v>
      </c>
      <c r="E206" s="69" t="s">
        <v>364</v>
      </c>
      <c r="F206" s="47" t="s">
        <v>367</v>
      </c>
      <c r="G206" s="67" t="s">
        <v>365</v>
      </c>
      <c r="H206" s="51">
        <v>1</v>
      </c>
      <c r="I206" s="51">
        <v>0</v>
      </c>
      <c r="J206" s="51">
        <v>1</v>
      </c>
      <c r="K206" s="51">
        <v>350</v>
      </c>
      <c r="L206" s="51">
        <v>75</v>
      </c>
      <c r="M206" s="51">
        <f t="shared" ref="M206:M208" si="68">SUM(K206:L206)</f>
        <v>425</v>
      </c>
      <c r="N206" s="51">
        <v>0</v>
      </c>
      <c r="O206" s="51">
        <v>0</v>
      </c>
      <c r="P206" s="51">
        <f t="shared" ref="P206:P208" si="69">SUM(N206:O206)</f>
        <v>0</v>
      </c>
      <c r="Q206" s="51">
        <v>0</v>
      </c>
      <c r="R206" s="51">
        <v>0</v>
      </c>
      <c r="S206" s="51">
        <f t="shared" ref="S206:S208" si="70">SUM(Q206:R206)</f>
        <v>0</v>
      </c>
      <c r="T206" s="51">
        <v>7</v>
      </c>
      <c r="U206" s="51">
        <v>1</v>
      </c>
      <c r="V206" s="52" t="s">
        <v>558</v>
      </c>
      <c r="W206" s="53">
        <v>0</v>
      </c>
      <c r="X206" s="53">
        <v>0</v>
      </c>
      <c r="Y206" s="53">
        <v>0</v>
      </c>
      <c r="Z206" s="53">
        <v>0</v>
      </c>
      <c r="AA206" s="53">
        <f t="shared" ref="AA206:AA208" si="71">SUM(W206:X206)</f>
        <v>0</v>
      </c>
    </row>
    <row r="207" spans="1:29" s="54" customFormat="1" x14ac:dyDescent="0.15">
      <c r="A207" s="47">
        <v>2</v>
      </c>
      <c r="B207" s="48" t="s">
        <v>368</v>
      </c>
      <c r="C207" s="49" t="s">
        <v>50</v>
      </c>
      <c r="D207" s="49" t="s">
        <v>94</v>
      </c>
      <c r="E207" s="69" t="s">
        <v>364</v>
      </c>
      <c r="F207" s="47" t="s">
        <v>369</v>
      </c>
      <c r="G207" s="67" t="s">
        <v>365</v>
      </c>
      <c r="H207" s="51">
        <v>1</v>
      </c>
      <c r="I207" s="51">
        <v>0</v>
      </c>
      <c r="J207" s="51">
        <v>1</v>
      </c>
      <c r="K207" s="51">
        <v>0</v>
      </c>
      <c r="L207" s="51">
        <v>0</v>
      </c>
      <c r="M207" s="51">
        <f t="shared" si="68"/>
        <v>0</v>
      </c>
      <c r="N207" s="51">
        <v>0</v>
      </c>
      <c r="O207" s="51">
        <v>0</v>
      </c>
      <c r="P207" s="51">
        <f t="shared" si="69"/>
        <v>0</v>
      </c>
      <c r="Q207" s="51">
        <v>0</v>
      </c>
      <c r="R207" s="51">
        <v>0</v>
      </c>
      <c r="S207" s="51">
        <f t="shared" si="70"/>
        <v>0</v>
      </c>
      <c r="T207" s="51">
        <v>0</v>
      </c>
      <c r="U207" s="51">
        <v>0</v>
      </c>
      <c r="V207" s="51"/>
      <c r="W207" s="53">
        <v>0</v>
      </c>
      <c r="X207" s="53">
        <v>0</v>
      </c>
      <c r="Y207" s="53">
        <v>0</v>
      </c>
      <c r="Z207" s="53">
        <v>0</v>
      </c>
      <c r="AA207" s="53">
        <f t="shared" si="71"/>
        <v>0</v>
      </c>
    </row>
    <row r="208" spans="1:29" s="54" customFormat="1" ht="13" x14ac:dyDescent="0.15">
      <c r="A208" s="47">
        <v>3</v>
      </c>
      <c r="B208" s="122" t="s">
        <v>370</v>
      </c>
      <c r="C208" s="62" t="s">
        <v>50</v>
      </c>
      <c r="D208" s="64" t="s">
        <v>76</v>
      </c>
      <c r="E208" s="143" t="s">
        <v>364</v>
      </c>
      <c r="F208" s="62" t="s">
        <v>371</v>
      </c>
      <c r="G208" s="67" t="s">
        <v>372</v>
      </c>
      <c r="H208" s="51">
        <v>1</v>
      </c>
      <c r="I208" s="51">
        <v>0</v>
      </c>
      <c r="J208" s="51">
        <v>1</v>
      </c>
      <c r="K208" s="51">
        <v>0</v>
      </c>
      <c r="L208" s="51">
        <v>0</v>
      </c>
      <c r="M208" s="51">
        <f t="shared" si="68"/>
        <v>0</v>
      </c>
      <c r="N208" s="51">
        <v>0</v>
      </c>
      <c r="O208" s="51">
        <v>0</v>
      </c>
      <c r="P208" s="51">
        <f t="shared" si="69"/>
        <v>0</v>
      </c>
      <c r="Q208" s="51">
        <v>0</v>
      </c>
      <c r="R208" s="51">
        <v>0</v>
      </c>
      <c r="S208" s="51">
        <f t="shared" si="70"/>
        <v>0</v>
      </c>
      <c r="T208" s="51">
        <v>8</v>
      </c>
      <c r="U208" s="51">
        <v>0</v>
      </c>
      <c r="V208" s="51"/>
      <c r="W208" s="53">
        <v>0</v>
      </c>
      <c r="X208" s="53">
        <v>0</v>
      </c>
      <c r="Y208" s="53">
        <v>0</v>
      </c>
      <c r="Z208" s="53">
        <v>0</v>
      </c>
      <c r="AA208" s="53">
        <f t="shared" si="71"/>
        <v>0</v>
      </c>
    </row>
    <row r="209" spans="1:28" s="54" customFormat="1" x14ac:dyDescent="0.15">
      <c r="A209" s="47"/>
      <c r="B209" s="75" t="s">
        <v>373</v>
      </c>
      <c r="C209" s="163"/>
      <c r="D209" s="163"/>
      <c r="E209" s="163"/>
      <c r="F209" s="164" t="s">
        <v>559</v>
      </c>
      <c r="G209" s="77"/>
      <c r="H209" s="78">
        <f t="shared" ref="H209:AA209" si="72">SUM(H206:H208)</f>
        <v>3</v>
      </c>
      <c r="I209" s="78">
        <f t="shared" si="72"/>
        <v>0</v>
      </c>
      <c r="J209" s="78">
        <f t="shared" si="72"/>
        <v>3</v>
      </c>
      <c r="K209" s="78">
        <f t="shared" si="72"/>
        <v>350</v>
      </c>
      <c r="L209" s="78">
        <f t="shared" si="72"/>
        <v>75</v>
      </c>
      <c r="M209" s="78">
        <f t="shared" si="72"/>
        <v>425</v>
      </c>
      <c r="N209" s="78">
        <f t="shared" si="72"/>
        <v>0</v>
      </c>
      <c r="O209" s="78">
        <f t="shared" si="72"/>
        <v>0</v>
      </c>
      <c r="P209" s="78">
        <f t="shared" si="72"/>
        <v>0</v>
      </c>
      <c r="Q209" s="78">
        <f t="shared" si="72"/>
        <v>0</v>
      </c>
      <c r="R209" s="78">
        <f t="shared" si="72"/>
        <v>0</v>
      </c>
      <c r="S209" s="78">
        <f t="shared" si="72"/>
        <v>0</v>
      </c>
      <c r="T209" s="78">
        <f t="shared" si="72"/>
        <v>15</v>
      </c>
      <c r="U209" s="78">
        <f t="shared" si="72"/>
        <v>1</v>
      </c>
      <c r="V209" s="78">
        <f t="shared" si="72"/>
        <v>0</v>
      </c>
      <c r="W209" s="78">
        <f t="shared" si="72"/>
        <v>0</v>
      </c>
      <c r="X209" s="78">
        <f t="shared" si="72"/>
        <v>0</v>
      </c>
      <c r="Y209" s="78">
        <f t="shared" si="72"/>
        <v>0</v>
      </c>
      <c r="Z209" s="78">
        <f t="shared" si="72"/>
        <v>0</v>
      </c>
      <c r="AA209" s="78">
        <f t="shared" si="72"/>
        <v>0</v>
      </c>
      <c r="AB209" s="94">
        <f>AA209</f>
        <v>0</v>
      </c>
    </row>
    <row r="210" spans="1:28" x14ac:dyDescent="0.15">
      <c r="A210" s="80" t="s">
        <v>374</v>
      </c>
      <c r="B210" s="81" t="s">
        <v>375</v>
      </c>
      <c r="C210" s="81"/>
      <c r="D210" s="81"/>
      <c r="E210" s="81"/>
      <c r="F210" s="83"/>
      <c r="G210" s="84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2"/>
      <c r="X210" s="82"/>
      <c r="Y210" s="82"/>
      <c r="Z210" s="82"/>
      <c r="AA210" s="82"/>
      <c r="AB210" s="79">
        <f>SUM(W209:X209)</f>
        <v>0</v>
      </c>
    </row>
    <row r="211" spans="1:28" s="54" customFormat="1" x14ac:dyDescent="0.15">
      <c r="A211" s="47">
        <v>1</v>
      </c>
      <c r="B211" s="48" t="s">
        <v>378</v>
      </c>
      <c r="C211" s="49" t="s">
        <v>50</v>
      </c>
      <c r="D211" s="49" t="s">
        <v>51</v>
      </c>
      <c r="E211" s="69" t="s">
        <v>376</v>
      </c>
      <c r="F211" s="47" t="s">
        <v>379</v>
      </c>
      <c r="G211" s="67" t="s">
        <v>377</v>
      </c>
      <c r="H211" s="51">
        <v>1</v>
      </c>
      <c r="I211" s="51">
        <v>0</v>
      </c>
      <c r="J211" s="51">
        <v>1</v>
      </c>
      <c r="K211" s="51">
        <v>0</v>
      </c>
      <c r="L211" s="51">
        <v>0</v>
      </c>
      <c r="M211" s="51">
        <f t="shared" ref="M211:M213" si="73">SUM(K211:L211)</f>
        <v>0</v>
      </c>
      <c r="N211" s="51">
        <v>0</v>
      </c>
      <c r="O211" s="51">
        <v>0</v>
      </c>
      <c r="P211" s="51">
        <f t="shared" ref="P211:P213" si="74">SUM(N211:O211)</f>
        <v>0</v>
      </c>
      <c r="Q211" s="51">
        <v>0</v>
      </c>
      <c r="R211" s="51">
        <v>0</v>
      </c>
      <c r="S211" s="51">
        <f t="shared" ref="S211:S213" si="75">SUM(Q211:R211)</f>
        <v>0</v>
      </c>
      <c r="T211" s="51">
        <v>6</v>
      </c>
      <c r="U211" s="51">
        <v>0</v>
      </c>
      <c r="V211" s="51"/>
      <c r="W211" s="53">
        <v>0</v>
      </c>
      <c r="X211" s="53">
        <v>0</v>
      </c>
      <c r="Y211" s="53">
        <v>0</v>
      </c>
      <c r="Z211" s="53">
        <v>0</v>
      </c>
      <c r="AA211" s="53">
        <f t="shared" ref="AA211:AA213" si="76">SUM(W211:X211)</f>
        <v>0</v>
      </c>
    </row>
    <row r="212" spans="1:28" s="54" customFormat="1" ht="13" x14ac:dyDescent="0.15">
      <c r="A212" s="47">
        <v>2</v>
      </c>
      <c r="B212" s="48" t="s">
        <v>380</v>
      </c>
      <c r="C212" s="49" t="s">
        <v>50</v>
      </c>
      <c r="D212" s="64" t="s">
        <v>76</v>
      </c>
      <c r="E212" s="69" t="s">
        <v>376</v>
      </c>
      <c r="F212" s="47" t="s">
        <v>381</v>
      </c>
      <c r="G212" s="67" t="s">
        <v>377</v>
      </c>
      <c r="H212" s="51">
        <v>1</v>
      </c>
      <c r="I212" s="51">
        <v>0</v>
      </c>
      <c r="J212" s="51">
        <v>1</v>
      </c>
      <c r="K212" s="51">
        <v>582</v>
      </c>
      <c r="L212" s="51">
        <v>229</v>
      </c>
      <c r="M212" s="51">
        <f t="shared" si="73"/>
        <v>811</v>
      </c>
      <c r="N212" s="51">
        <v>0</v>
      </c>
      <c r="O212" s="51">
        <v>3</v>
      </c>
      <c r="P212" s="51">
        <f t="shared" si="74"/>
        <v>3</v>
      </c>
      <c r="Q212" s="51">
        <v>1</v>
      </c>
      <c r="R212" s="51">
        <v>0</v>
      </c>
      <c r="S212" s="51">
        <f t="shared" si="75"/>
        <v>1</v>
      </c>
      <c r="T212" s="51">
        <v>7</v>
      </c>
      <c r="U212" s="51">
        <v>1</v>
      </c>
      <c r="V212" s="52" t="s">
        <v>437</v>
      </c>
      <c r="W212" s="53">
        <v>2393322528</v>
      </c>
      <c r="X212" s="53">
        <v>707368500</v>
      </c>
      <c r="Y212" s="53">
        <v>255560935</v>
      </c>
      <c r="Z212" s="53">
        <v>170224935</v>
      </c>
      <c r="AA212" s="53">
        <f>SUM(W212:X212)</f>
        <v>3100691028</v>
      </c>
    </row>
    <row r="213" spans="1:28" s="54" customFormat="1" ht="13" x14ac:dyDescent="0.15">
      <c r="A213" s="47">
        <v>3</v>
      </c>
      <c r="B213" s="48" t="s">
        <v>382</v>
      </c>
      <c r="C213" s="49" t="s">
        <v>50</v>
      </c>
      <c r="D213" s="64" t="s">
        <v>76</v>
      </c>
      <c r="E213" s="69" t="s">
        <v>376</v>
      </c>
      <c r="F213" s="47" t="s">
        <v>383</v>
      </c>
      <c r="G213" s="67" t="s">
        <v>377</v>
      </c>
      <c r="H213" s="51">
        <v>1</v>
      </c>
      <c r="I213" s="51">
        <v>0</v>
      </c>
      <c r="J213" s="51">
        <v>1</v>
      </c>
      <c r="K213" s="51">
        <v>474</v>
      </c>
      <c r="L213" s="51">
        <v>64</v>
      </c>
      <c r="M213" s="51">
        <f t="shared" si="73"/>
        <v>538</v>
      </c>
      <c r="N213" s="51">
        <v>0</v>
      </c>
      <c r="O213" s="51">
        <v>0</v>
      </c>
      <c r="P213" s="51">
        <f t="shared" si="74"/>
        <v>0</v>
      </c>
      <c r="Q213" s="51">
        <v>0</v>
      </c>
      <c r="R213" s="51">
        <v>0</v>
      </c>
      <c r="S213" s="51">
        <f t="shared" si="75"/>
        <v>0</v>
      </c>
      <c r="T213" s="51">
        <v>6</v>
      </c>
      <c r="U213" s="51">
        <v>1</v>
      </c>
      <c r="V213" s="52" t="s">
        <v>560</v>
      </c>
      <c r="W213" s="53">
        <v>0</v>
      </c>
      <c r="X213" s="53">
        <v>0</v>
      </c>
      <c r="Y213" s="53">
        <v>0</v>
      </c>
      <c r="Z213" s="53">
        <v>0</v>
      </c>
      <c r="AA213" s="53">
        <f t="shared" si="76"/>
        <v>0</v>
      </c>
    </row>
    <row r="214" spans="1:28" s="54" customFormat="1" x14ac:dyDescent="0.15">
      <c r="A214" s="50"/>
      <c r="B214" s="75" t="s">
        <v>384</v>
      </c>
      <c r="C214" s="75"/>
      <c r="D214" s="75"/>
      <c r="E214" s="75"/>
      <c r="F214" s="76" t="s">
        <v>385</v>
      </c>
      <c r="G214" s="77"/>
      <c r="H214" s="78">
        <f t="shared" ref="H214:AA214" si="77">SUM(H211:H213)</f>
        <v>3</v>
      </c>
      <c r="I214" s="78">
        <f t="shared" si="77"/>
        <v>0</v>
      </c>
      <c r="J214" s="78">
        <f t="shared" si="77"/>
        <v>3</v>
      </c>
      <c r="K214" s="78">
        <f t="shared" si="77"/>
        <v>1056</v>
      </c>
      <c r="L214" s="78">
        <f t="shared" si="77"/>
        <v>293</v>
      </c>
      <c r="M214" s="78">
        <f t="shared" si="77"/>
        <v>1349</v>
      </c>
      <c r="N214" s="78">
        <f t="shared" si="77"/>
        <v>0</v>
      </c>
      <c r="O214" s="78">
        <f t="shared" si="77"/>
        <v>3</v>
      </c>
      <c r="P214" s="78">
        <f t="shared" si="77"/>
        <v>3</v>
      </c>
      <c r="Q214" s="78">
        <f t="shared" si="77"/>
        <v>1</v>
      </c>
      <c r="R214" s="78">
        <f t="shared" si="77"/>
        <v>0</v>
      </c>
      <c r="S214" s="78">
        <f t="shared" si="77"/>
        <v>1</v>
      </c>
      <c r="T214" s="78">
        <f t="shared" si="77"/>
        <v>19</v>
      </c>
      <c r="U214" s="78">
        <f t="shared" si="77"/>
        <v>2</v>
      </c>
      <c r="V214" s="78">
        <f t="shared" si="77"/>
        <v>0</v>
      </c>
      <c r="W214" s="78">
        <f t="shared" si="77"/>
        <v>2393322528</v>
      </c>
      <c r="X214" s="78">
        <f t="shared" si="77"/>
        <v>707368500</v>
      </c>
      <c r="Y214" s="78">
        <f t="shared" si="77"/>
        <v>255560935</v>
      </c>
      <c r="Z214" s="78">
        <f t="shared" si="77"/>
        <v>170224935</v>
      </c>
      <c r="AA214" s="78">
        <f t="shared" si="77"/>
        <v>3100691028</v>
      </c>
      <c r="AB214" s="94">
        <f>AA214</f>
        <v>3100691028</v>
      </c>
    </row>
    <row r="215" spans="1:28" x14ac:dyDescent="0.15">
      <c r="A215" s="80" t="s">
        <v>386</v>
      </c>
      <c r="B215" s="81" t="s">
        <v>387</v>
      </c>
      <c r="C215" s="81"/>
      <c r="D215" s="81"/>
      <c r="E215" s="81"/>
      <c r="F215" s="83"/>
      <c r="G215" s="15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1"/>
      <c r="X215" s="81"/>
      <c r="Y215" s="81"/>
      <c r="Z215" s="81"/>
      <c r="AA215" s="81"/>
      <c r="AB215" s="79"/>
    </row>
    <row r="216" spans="1:28" s="54" customFormat="1" ht="13" x14ac:dyDescent="0.15">
      <c r="A216" s="47">
        <v>1</v>
      </c>
      <c r="B216" s="48" t="s">
        <v>561</v>
      </c>
      <c r="C216" s="49" t="s">
        <v>50</v>
      </c>
      <c r="D216" s="64" t="s">
        <v>76</v>
      </c>
      <c r="E216" s="69" t="s">
        <v>388</v>
      </c>
      <c r="F216" s="47" t="s">
        <v>562</v>
      </c>
      <c r="G216" s="67" t="s">
        <v>389</v>
      </c>
      <c r="H216" s="51">
        <v>1</v>
      </c>
      <c r="I216" s="51">
        <v>0</v>
      </c>
      <c r="J216" s="51">
        <v>1</v>
      </c>
      <c r="K216" s="51">
        <v>1251</v>
      </c>
      <c r="L216" s="51">
        <v>380</v>
      </c>
      <c r="M216" s="63">
        <f t="shared" ref="M216:M221" si="78">SUM(K216:L216)</f>
        <v>1631</v>
      </c>
      <c r="N216" s="51">
        <v>4</v>
      </c>
      <c r="O216" s="51">
        <v>5</v>
      </c>
      <c r="P216" s="63">
        <f t="shared" ref="P216:P221" si="79">SUM(N216:O216)</f>
        <v>9</v>
      </c>
      <c r="Q216" s="51">
        <v>1</v>
      </c>
      <c r="R216" s="51">
        <v>0</v>
      </c>
      <c r="S216" s="63">
        <f t="shared" ref="S216:S221" si="80">SUM(Q216:R216)</f>
        <v>1</v>
      </c>
      <c r="T216" s="51">
        <v>8</v>
      </c>
      <c r="U216" s="51">
        <v>1</v>
      </c>
      <c r="V216" s="52" t="s">
        <v>493</v>
      </c>
      <c r="W216" s="53">
        <v>2363514750</v>
      </c>
      <c r="X216" s="53">
        <v>2721754050</v>
      </c>
      <c r="Y216" s="53">
        <v>1031930700</v>
      </c>
      <c r="Z216" s="53">
        <v>107402350</v>
      </c>
      <c r="AA216" s="53">
        <f>SUM(W216:X216)</f>
        <v>5085268800</v>
      </c>
    </row>
    <row r="217" spans="1:28" s="54" customFormat="1" ht="13" x14ac:dyDescent="0.15">
      <c r="A217" s="47">
        <v>2</v>
      </c>
      <c r="B217" s="48" t="s">
        <v>563</v>
      </c>
      <c r="C217" s="49" t="s">
        <v>50</v>
      </c>
      <c r="D217" s="64" t="s">
        <v>76</v>
      </c>
      <c r="E217" s="69" t="s">
        <v>388</v>
      </c>
      <c r="F217" s="47" t="s">
        <v>390</v>
      </c>
      <c r="G217" s="67" t="s">
        <v>389</v>
      </c>
      <c r="H217" s="51">
        <v>1</v>
      </c>
      <c r="I217" s="51">
        <v>0</v>
      </c>
      <c r="J217" s="51">
        <v>1</v>
      </c>
      <c r="K217" s="51">
        <v>571</v>
      </c>
      <c r="L217" s="51">
        <v>508</v>
      </c>
      <c r="M217" s="63">
        <f t="shared" si="78"/>
        <v>1079</v>
      </c>
      <c r="N217" s="51">
        <v>0</v>
      </c>
      <c r="O217" s="51">
        <v>2</v>
      </c>
      <c r="P217" s="63">
        <f t="shared" si="79"/>
        <v>2</v>
      </c>
      <c r="Q217" s="51">
        <v>0</v>
      </c>
      <c r="R217" s="51">
        <v>0</v>
      </c>
      <c r="S217" s="63">
        <f t="shared" si="80"/>
        <v>0</v>
      </c>
      <c r="T217" s="51">
        <v>8</v>
      </c>
      <c r="U217" s="51">
        <v>1</v>
      </c>
      <c r="V217" s="52" t="s">
        <v>564</v>
      </c>
      <c r="W217" s="53">
        <v>2856008382</v>
      </c>
      <c r="X217" s="53">
        <v>85592204</v>
      </c>
      <c r="Y217" s="53">
        <v>691929903</v>
      </c>
      <c r="Z217" s="53">
        <v>99727903</v>
      </c>
      <c r="AA217" s="53">
        <f t="shared" ref="AA217:AA219" si="81">SUM(W217:X217)</f>
        <v>2941600586</v>
      </c>
    </row>
    <row r="218" spans="1:28" s="54" customFormat="1" ht="13" x14ac:dyDescent="0.15">
      <c r="A218" s="47">
        <v>3</v>
      </c>
      <c r="B218" s="48" t="s">
        <v>391</v>
      </c>
      <c r="C218" s="49" t="s">
        <v>50</v>
      </c>
      <c r="D218" s="64" t="s">
        <v>392</v>
      </c>
      <c r="E218" s="69" t="s">
        <v>388</v>
      </c>
      <c r="F218" s="47" t="s">
        <v>393</v>
      </c>
      <c r="G218" s="67" t="s">
        <v>389</v>
      </c>
      <c r="H218" s="51">
        <v>1</v>
      </c>
      <c r="I218" s="51">
        <v>0</v>
      </c>
      <c r="J218" s="51">
        <v>1</v>
      </c>
      <c r="K218" s="51">
        <v>43</v>
      </c>
      <c r="L218" s="51">
        <v>10</v>
      </c>
      <c r="M218" s="63">
        <f t="shared" si="78"/>
        <v>53</v>
      </c>
      <c r="N218" s="51">
        <v>0</v>
      </c>
      <c r="O218" s="51">
        <v>0</v>
      </c>
      <c r="P218" s="51">
        <f t="shared" si="79"/>
        <v>0</v>
      </c>
      <c r="Q218" s="51">
        <v>0</v>
      </c>
      <c r="R218" s="51">
        <v>0</v>
      </c>
      <c r="S218" s="51">
        <f t="shared" si="80"/>
        <v>0</v>
      </c>
      <c r="T218" s="51">
        <v>6</v>
      </c>
      <c r="U218" s="51">
        <v>1</v>
      </c>
      <c r="V218" s="52" t="s">
        <v>565</v>
      </c>
      <c r="W218" s="53">
        <v>8988711215</v>
      </c>
      <c r="X218" s="53">
        <v>21238406000</v>
      </c>
      <c r="Y218" s="53">
        <v>12253880887</v>
      </c>
      <c r="Z218" s="53">
        <v>8324178216</v>
      </c>
      <c r="AA218" s="53">
        <f t="shared" si="81"/>
        <v>30227117215</v>
      </c>
    </row>
    <row r="219" spans="1:28" s="54" customFormat="1" ht="13" x14ac:dyDescent="0.15">
      <c r="A219" s="47">
        <v>4</v>
      </c>
      <c r="B219" s="48" t="s">
        <v>566</v>
      </c>
      <c r="C219" s="49" t="s">
        <v>50</v>
      </c>
      <c r="D219" s="64" t="s">
        <v>76</v>
      </c>
      <c r="E219" s="69" t="s">
        <v>388</v>
      </c>
      <c r="F219" s="47" t="s">
        <v>567</v>
      </c>
      <c r="G219" s="67" t="s">
        <v>389</v>
      </c>
      <c r="H219" s="51">
        <v>1</v>
      </c>
      <c r="I219" s="51">
        <v>0</v>
      </c>
      <c r="J219" s="51">
        <v>1</v>
      </c>
      <c r="K219" s="51">
        <v>45</v>
      </c>
      <c r="L219" s="51">
        <v>6</v>
      </c>
      <c r="M219" s="63">
        <f t="shared" si="78"/>
        <v>51</v>
      </c>
      <c r="N219" s="51">
        <v>0</v>
      </c>
      <c r="O219" s="51">
        <v>0</v>
      </c>
      <c r="P219" s="51">
        <f t="shared" si="79"/>
        <v>0</v>
      </c>
      <c r="Q219" s="51">
        <v>0</v>
      </c>
      <c r="R219" s="51">
        <v>0</v>
      </c>
      <c r="S219" s="51">
        <f t="shared" si="80"/>
        <v>0</v>
      </c>
      <c r="T219" s="51">
        <v>6</v>
      </c>
      <c r="U219" s="51">
        <v>1</v>
      </c>
      <c r="V219" s="52" t="s">
        <v>568</v>
      </c>
      <c r="W219" s="53">
        <v>684006359</v>
      </c>
      <c r="X219" s="53">
        <v>6271981688</v>
      </c>
      <c r="Y219" s="53">
        <v>972708165</v>
      </c>
      <c r="Z219" s="53">
        <v>654486358</v>
      </c>
      <c r="AA219" s="53">
        <f t="shared" si="81"/>
        <v>6955988047</v>
      </c>
    </row>
    <row r="220" spans="1:28" s="54" customFormat="1" ht="13" x14ac:dyDescent="0.15">
      <c r="A220" s="47">
        <v>5</v>
      </c>
      <c r="B220" s="48" t="s">
        <v>394</v>
      </c>
      <c r="C220" s="49" t="s">
        <v>50</v>
      </c>
      <c r="D220" s="64" t="s">
        <v>273</v>
      </c>
      <c r="E220" s="69" t="s">
        <v>388</v>
      </c>
      <c r="F220" s="47" t="s">
        <v>569</v>
      </c>
      <c r="G220" s="67" t="s">
        <v>388</v>
      </c>
      <c r="H220" s="51">
        <v>1</v>
      </c>
      <c r="I220" s="51">
        <v>0</v>
      </c>
      <c r="J220" s="51">
        <v>1</v>
      </c>
      <c r="K220" s="51">
        <v>0</v>
      </c>
      <c r="L220" s="51">
        <v>0</v>
      </c>
      <c r="M220" s="63">
        <f t="shared" si="78"/>
        <v>0</v>
      </c>
      <c r="N220" s="51">
        <v>0</v>
      </c>
      <c r="O220" s="51">
        <v>0</v>
      </c>
      <c r="P220" s="51">
        <f t="shared" si="79"/>
        <v>0</v>
      </c>
      <c r="Q220" s="51">
        <v>0</v>
      </c>
      <c r="R220" s="51">
        <v>0</v>
      </c>
      <c r="S220" s="51">
        <f t="shared" si="80"/>
        <v>0</v>
      </c>
      <c r="T220" s="51">
        <v>8</v>
      </c>
      <c r="U220" s="51">
        <v>0</v>
      </c>
      <c r="V220" s="51"/>
      <c r="W220" s="53">
        <v>0</v>
      </c>
      <c r="X220" s="53">
        <v>0</v>
      </c>
      <c r="Y220" s="53">
        <v>0</v>
      </c>
      <c r="Z220" s="53">
        <v>0</v>
      </c>
      <c r="AA220" s="72">
        <f>SUM(W220:X220)</f>
        <v>0</v>
      </c>
    </row>
    <row r="221" spans="1:28" s="54" customFormat="1" ht="13" x14ac:dyDescent="0.15">
      <c r="A221" s="47">
        <v>6</v>
      </c>
      <c r="B221" s="165" t="s">
        <v>570</v>
      </c>
      <c r="C221" s="49" t="s">
        <v>50</v>
      </c>
      <c r="D221" s="166" t="s">
        <v>273</v>
      </c>
      <c r="E221" s="167" t="s">
        <v>388</v>
      </c>
      <c r="F221" s="168" t="s">
        <v>571</v>
      </c>
      <c r="G221" s="169" t="s">
        <v>388</v>
      </c>
      <c r="H221" s="51">
        <v>1</v>
      </c>
      <c r="I221" s="170">
        <v>0</v>
      </c>
      <c r="J221" s="170">
        <v>1</v>
      </c>
      <c r="K221" s="170">
        <v>0</v>
      </c>
      <c r="L221" s="170">
        <v>0</v>
      </c>
      <c r="M221" s="171">
        <f t="shared" si="78"/>
        <v>0</v>
      </c>
      <c r="N221" s="170">
        <v>0</v>
      </c>
      <c r="O221" s="170">
        <v>0</v>
      </c>
      <c r="P221" s="170">
        <f t="shared" si="79"/>
        <v>0</v>
      </c>
      <c r="Q221" s="170">
        <v>0</v>
      </c>
      <c r="R221" s="170">
        <v>0</v>
      </c>
      <c r="S221" s="170">
        <f t="shared" si="80"/>
        <v>0</v>
      </c>
      <c r="T221" s="170">
        <v>8</v>
      </c>
      <c r="U221" s="170">
        <v>0</v>
      </c>
      <c r="V221" s="170"/>
      <c r="W221" s="172">
        <v>0</v>
      </c>
      <c r="X221" s="172">
        <v>0</v>
      </c>
      <c r="Y221" s="172">
        <v>0</v>
      </c>
      <c r="Z221" s="172">
        <v>0</v>
      </c>
      <c r="AA221" s="172">
        <f>SUM(W221:Z221)</f>
        <v>0</v>
      </c>
    </row>
    <row r="222" spans="1:28" x14ac:dyDescent="0.15">
      <c r="A222" s="50"/>
      <c r="B222" s="75" t="s">
        <v>395</v>
      </c>
      <c r="C222" s="75"/>
      <c r="D222" s="75"/>
      <c r="E222" s="75"/>
      <c r="F222" s="76" t="s">
        <v>572</v>
      </c>
      <c r="G222" s="77"/>
      <c r="H222" s="78">
        <f t="shared" ref="H222:AA222" si="82">SUM(H216:H221)</f>
        <v>6</v>
      </c>
      <c r="I222" s="78">
        <f t="shared" si="82"/>
        <v>0</v>
      </c>
      <c r="J222" s="78">
        <f t="shared" si="82"/>
        <v>6</v>
      </c>
      <c r="K222" s="78">
        <f t="shared" si="82"/>
        <v>1910</v>
      </c>
      <c r="L222" s="78">
        <f t="shared" si="82"/>
        <v>904</v>
      </c>
      <c r="M222" s="78">
        <f t="shared" si="82"/>
        <v>2814</v>
      </c>
      <c r="N222" s="78">
        <f t="shared" si="82"/>
        <v>4</v>
      </c>
      <c r="O222" s="78">
        <f t="shared" si="82"/>
        <v>7</v>
      </c>
      <c r="P222" s="78">
        <f t="shared" si="82"/>
        <v>11</v>
      </c>
      <c r="Q222" s="78">
        <f t="shared" si="82"/>
        <v>1</v>
      </c>
      <c r="R222" s="78">
        <f t="shared" si="82"/>
        <v>0</v>
      </c>
      <c r="S222" s="78">
        <f t="shared" si="82"/>
        <v>1</v>
      </c>
      <c r="T222" s="78">
        <f t="shared" si="82"/>
        <v>44</v>
      </c>
      <c r="U222" s="78">
        <f t="shared" si="82"/>
        <v>4</v>
      </c>
      <c r="V222" s="78">
        <f t="shared" si="82"/>
        <v>0</v>
      </c>
      <c r="W222" s="78">
        <f t="shared" si="82"/>
        <v>14892240706</v>
      </c>
      <c r="X222" s="78">
        <f t="shared" si="82"/>
        <v>30317733942</v>
      </c>
      <c r="Y222" s="78">
        <f t="shared" si="82"/>
        <v>14950449655</v>
      </c>
      <c r="Z222" s="78">
        <f t="shared" si="82"/>
        <v>9185794827</v>
      </c>
      <c r="AA222" s="78">
        <f t="shared" si="82"/>
        <v>45209974648</v>
      </c>
      <c r="AB222" s="79">
        <f>AA222</f>
        <v>45209974648</v>
      </c>
    </row>
    <row r="223" spans="1:28" x14ac:dyDescent="0.15">
      <c r="A223" s="458" t="s">
        <v>23</v>
      </c>
      <c r="B223" s="458" t="s">
        <v>24</v>
      </c>
      <c r="C223" s="458" t="s">
        <v>25</v>
      </c>
      <c r="D223" s="458" t="s">
        <v>26</v>
      </c>
      <c r="E223" s="458" t="s">
        <v>24</v>
      </c>
      <c r="F223" s="458" t="s">
        <v>27</v>
      </c>
      <c r="G223" s="458" t="s">
        <v>28</v>
      </c>
      <c r="H223" s="448" t="s">
        <v>29</v>
      </c>
      <c r="I223" s="461" t="s">
        <v>30</v>
      </c>
      <c r="J223" s="448" t="s">
        <v>31</v>
      </c>
      <c r="K223" s="455" t="s">
        <v>32</v>
      </c>
      <c r="L223" s="456"/>
      <c r="M223" s="457"/>
      <c r="N223" s="455" t="s">
        <v>33</v>
      </c>
      <c r="O223" s="456"/>
      <c r="P223" s="457"/>
      <c r="Q223" s="455" t="s">
        <v>34</v>
      </c>
      <c r="R223" s="456"/>
      <c r="S223" s="457"/>
      <c r="T223" s="448" t="s">
        <v>35</v>
      </c>
      <c r="U223" s="458" t="s">
        <v>36</v>
      </c>
      <c r="V223" s="458" t="s">
        <v>37</v>
      </c>
      <c r="W223" s="448" t="s">
        <v>38</v>
      </c>
      <c r="X223" s="448" t="s">
        <v>39</v>
      </c>
      <c r="Y223" s="448" t="s">
        <v>40</v>
      </c>
      <c r="Z223" s="448" t="s">
        <v>41</v>
      </c>
      <c r="AA223" s="448" t="s">
        <v>42</v>
      </c>
      <c r="AB223" s="79"/>
    </row>
    <row r="224" spans="1:28" x14ac:dyDescent="0.15">
      <c r="A224" s="459"/>
      <c r="B224" s="459"/>
      <c r="C224" s="459"/>
      <c r="D224" s="459"/>
      <c r="E224" s="459"/>
      <c r="F224" s="459"/>
      <c r="G224" s="459"/>
      <c r="H224" s="449"/>
      <c r="I224" s="462"/>
      <c r="J224" s="449"/>
      <c r="K224" s="451" t="s">
        <v>43</v>
      </c>
      <c r="L224" s="451" t="s">
        <v>44</v>
      </c>
      <c r="M224" s="453" t="s">
        <v>45</v>
      </c>
      <c r="N224" s="451" t="s">
        <v>43</v>
      </c>
      <c r="O224" s="451" t="s">
        <v>44</v>
      </c>
      <c r="P224" s="453" t="s">
        <v>46</v>
      </c>
      <c r="Q224" s="451" t="s">
        <v>43</v>
      </c>
      <c r="R224" s="451" t="s">
        <v>44</v>
      </c>
      <c r="S224" s="453" t="s">
        <v>47</v>
      </c>
      <c r="T224" s="449"/>
      <c r="U224" s="459"/>
      <c r="V224" s="459"/>
      <c r="W224" s="449"/>
      <c r="X224" s="449"/>
      <c r="Y224" s="449"/>
      <c r="Z224" s="449"/>
      <c r="AA224" s="449"/>
      <c r="AB224" s="79"/>
    </row>
    <row r="225" spans="1:29" x14ac:dyDescent="0.15">
      <c r="A225" s="460"/>
      <c r="B225" s="460"/>
      <c r="C225" s="460"/>
      <c r="D225" s="460"/>
      <c r="E225" s="460"/>
      <c r="F225" s="460"/>
      <c r="G225" s="460"/>
      <c r="H225" s="450"/>
      <c r="I225" s="463"/>
      <c r="J225" s="450"/>
      <c r="K225" s="452"/>
      <c r="L225" s="452"/>
      <c r="M225" s="454"/>
      <c r="N225" s="452"/>
      <c r="O225" s="452"/>
      <c r="P225" s="454"/>
      <c r="Q225" s="452"/>
      <c r="R225" s="452"/>
      <c r="S225" s="454"/>
      <c r="T225" s="450"/>
      <c r="U225" s="460"/>
      <c r="V225" s="460"/>
      <c r="W225" s="450"/>
      <c r="X225" s="450"/>
      <c r="Y225" s="450"/>
      <c r="Z225" s="450"/>
      <c r="AA225" s="450"/>
      <c r="AB225" s="79"/>
    </row>
    <row r="226" spans="1:29" s="85" customFormat="1" x14ac:dyDescent="0.15">
      <c r="A226" s="80" t="s">
        <v>396</v>
      </c>
      <c r="B226" s="81" t="s">
        <v>397</v>
      </c>
      <c r="C226" s="81"/>
      <c r="D226" s="81"/>
      <c r="E226" s="81"/>
      <c r="F226" s="83"/>
      <c r="G226" s="84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2"/>
      <c r="X226" s="82"/>
      <c r="Y226" s="82"/>
      <c r="Z226" s="82"/>
      <c r="AA226" s="82"/>
    </row>
    <row r="227" spans="1:29" s="54" customFormat="1" ht="13" x14ac:dyDescent="0.15">
      <c r="A227" s="47">
        <v>1</v>
      </c>
      <c r="B227" s="48" t="s">
        <v>400</v>
      </c>
      <c r="C227" s="49" t="s">
        <v>50</v>
      </c>
      <c r="D227" s="64" t="s">
        <v>76</v>
      </c>
      <c r="E227" s="50" t="s">
        <v>398</v>
      </c>
      <c r="F227" s="47" t="s">
        <v>401</v>
      </c>
      <c r="G227" s="67" t="s">
        <v>399</v>
      </c>
      <c r="H227" s="51">
        <v>1</v>
      </c>
      <c r="I227" s="51">
        <v>0</v>
      </c>
      <c r="J227" s="51">
        <v>1</v>
      </c>
      <c r="K227" s="51">
        <v>400</v>
      </c>
      <c r="L227" s="51">
        <v>70</v>
      </c>
      <c r="M227" s="51">
        <f t="shared" ref="M227" si="83">SUM(K227:L227)</f>
        <v>470</v>
      </c>
      <c r="N227" s="51">
        <v>0</v>
      </c>
      <c r="O227" s="51">
        <v>0</v>
      </c>
      <c r="P227" s="51">
        <f t="shared" ref="P227" si="84">SUM(N227:O227)</f>
        <v>0</v>
      </c>
      <c r="Q227" s="51">
        <v>0</v>
      </c>
      <c r="R227" s="51">
        <v>0</v>
      </c>
      <c r="S227" s="51">
        <f t="shared" ref="S227" si="85">SUM(Q227:R227)</f>
        <v>0</v>
      </c>
      <c r="T227" s="51">
        <v>6</v>
      </c>
      <c r="U227" s="51">
        <v>1</v>
      </c>
      <c r="V227" s="52" t="s">
        <v>433</v>
      </c>
      <c r="W227" s="151">
        <v>329940779</v>
      </c>
      <c r="X227" s="51">
        <v>0</v>
      </c>
      <c r="Y227" s="51">
        <v>307734000</v>
      </c>
      <c r="Z227" s="51">
        <v>81356695</v>
      </c>
      <c r="AA227" s="53">
        <f t="shared" ref="AA227:AA228" si="86">SUM(W227:X227)</f>
        <v>329940779</v>
      </c>
    </row>
    <row r="228" spans="1:29" s="54" customFormat="1" x14ac:dyDescent="0.15">
      <c r="A228" s="47">
        <v>2</v>
      </c>
      <c r="B228" s="48" t="s">
        <v>402</v>
      </c>
      <c r="C228" s="49" t="s">
        <v>50</v>
      </c>
      <c r="D228" s="49" t="s">
        <v>94</v>
      </c>
      <c r="E228" s="50" t="s">
        <v>398</v>
      </c>
      <c r="F228" s="47" t="s">
        <v>403</v>
      </c>
      <c r="G228" s="67" t="s">
        <v>399</v>
      </c>
      <c r="H228" s="51">
        <v>1</v>
      </c>
      <c r="I228" s="51">
        <v>0</v>
      </c>
      <c r="J228" s="51">
        <v>1</v>
      </c>
      <c r="K228" s="51">
        <v>0</v>
      </c>
      <c r="L228" s="51">
        <v>0</v>
      </c>
      <c r="M228" s="51">
        <f>SUM(K228:L228)</f>
        <v>0</v>
      </c>
      <c r="N228" s="51">
        <v>0</v>
      </c>
      <c r="O228" s="51">
        <v>0</v>
      </c>
      <c r="P228" s="51">
        <f>SUM(N228:O228)</f>
        <v>0</v>
      </c>
      <c r="Q228" s="51">
        <v>0</v>
      </c>
      <c r="R228" s="51">
        <v>0</v>
      </c>
      <c r="S228" s="51">
        <f>SUM(Q228:R228)</f>
        <v>0</v>
      </c>
      <c r="T228" s="51">
        <v>3</v>
      </c>
      <c r="U228" s="51">
        <v>0</v>
      </c>
      <c r="V228" s="51"/>
      <c r="W228" s="53">
        <v>0</v>
      </c>
      <c r="X228" s="53">
        <v>0</v>
      </c>
      <c r="Y228" s="53">
        <v>0</v>
      </c>
      <c r="Z228" s="53">
        <v>0</v>
      </c>
      <c r="AA228" s="53">
        <f t="shared" si="86"/>
        <v>0</v>
      </c>
    </row>
    <row r="229" spans="1:29" x14ac:dyDescent="0.15">
      <c r="A229" s="173"/>
      <c r="B229" s="174" t="s">
        <v>404</v>
      </c>
      <c r="C229" s="175"/>
      <c r="D229" s="175"/>
      <c r="E229" s="175"/>
      <c r="F229" s="176" t="s">
        <v>573</v>
      </c>
      <c r="G229" s="177"/>
      <c r="H229" s="178">
        <f t="shared" ref="H229:AA229" si="87">SUM(H227:H228)</f>
        <v>2</v>
      </c>
      <c r="I229" s="178">
        <f t="shared" si="87"/>
        <v>0</v>
      </c>
      <c r="J229" s="178">
        <f t="shared" si="87"/>
        <v>2</v>
      </c>
      <c r="K229" s="178">
        <f t="shared" si="87"/>
        <v>400</v>
      </c>
      <c r="L229" s="178">
        <f t="shared" si="87"/>
        <v>70</v>
      </c>
      <c r="M229" s="178">
        <f t="shared" si="87"/>
        <v>470</v>
      </c>
      <c r="N229" s="178">
        <f t="shared" si="87"/>
        <v>0</v>
      </c>
      <c r="O229" s="178">
        <f t="shared" si="87"/>
        <v>0</v>
      </c>
      <c r="P229" s="178">
        <f t="shared" si="87"/>
        <v>0</v>
      </c>
      <c r="Q229" s="178">
        <f t="shared" si="87"/>
        <v>0</v>
      </c>
      <c r="R229" s="178">
        <f t="shared" si="87"/>
        <v>0</v>
      </c>
      <c r="S229" s="178">
        <f t="shared" si="87"/>
        <v>0</v>
      </c>
      <c r="T229" s="178">
        <f t="shared" si="87"/>
        <v>9</v>
      </c>
      <c r="U229" s="178">
        <f t="shared" si="87"/>
        <v>1</v>
      </c>
      <c r="V229" s="178">
        <f t="shared" si="87"/>
        <v>0</v>
      </c>
      <c r="W229" s="178">
        <f t="shared" si="87"/>
        <v>329940779</v>
      </c>
      <c r="X229" s="178">
        <f t="shared" si="87"/>
        <v>0</v>
      </c>
      <c r="Y229" s="178">
        <f t="shared" si="87"/>
        <v>307734000</v>
      </c>
      <c r="Z229" s="178">
        <f t="shared" si="87"/>
        <v>81356695</v>
      </c>
      <c r="AA229" s="178">
        <f t="shared" si="87"/>
        <v>329940779</v>
      </c>
      <c r="AB229" s="79">
        <f>AA229</f>
        <v>329940779</v>
      </c>
    </row>
    <row r="230" spans="1:29" s="182" customFormat="1" ht="13" x14ac:dyDescent="0.15">
      <c r="A230" s="179"/>
      <c r="B230" s="444" t="s">
        <v>405</v>
      </c>
      <c r="C230" s="180"/>
      <c r="D230" s="180"/>
      <c r="E230" s="180"/>
      <c r="F230" s="446" t="s">
        <v>575</v>
      </c>
      <c r="G230" s="181"/>
      <c r="H230" s="441">
        <f t="shared" ref="H230:U230" si="88">SUM(H41,H62,H76,H80,H89,H124,H156,H162,H181,H189,H204,H209,H214,H222,H229)</f>
        <v>182</v>
      </c>
      <c r="I230" s="441">
        <f t="shared" si="88"/>
        <v>0</v>
      </c>
      <c r="J230" s="441">
        <f t="shared" si="88"/>
        <v>182</v>
      </c>
      <c r="K230" s="441">
        <f t="shared" si="88"/>
        <v>27666</v>
      </c>
      <c r="L230" s="441">
        <f t="shared" si="88"/>
        <v>6794</v>
      </c>
      <c r="M230" s="441">
        <f t="shared" si="88"/>
        <v>34460</v>
      </c>
      <c r="N230" s="441">
        <f t="shared" si="88"/>
        <v>95</v>
      </c>
      <c r="O230" s="441">
        <f t="shared" si="88"/>
        <v>56</v>
      </c>
      <c r="P230" s="441">
        <f t="shared" si="88"/>
        <v>151</v>
      </c>
      <c r="Q230" s="441">
        <f t="shared" si="88"/>
        <v>3</v>
      </c>
      <c r="R230" s="441">
        <f t="shared" si="88"/>
        <v>0</v>
      </c>
      <c r="S230" s="441">
        <f t="shared" si="88"/>
        <v>3</v>
      </c>
      <c r="T230" s="441">
        <f t="shared" si="88"/>
        <v>1058</v>
      </c>
      <c r="U230" s="441">
        <f t="shared" si="88"/>
        <v>64</v>
      </c>
      <c r="V230" s="441"/>
      <c r="W230" s="441">
        <f>SUM(W41,W62,W76,W80,W89,W124,W156,W162,W181,W189,W204,W209,W214,W222,W229)</f>
        <v>84879205007</v>
      </c>
      <c r="X230" s="441">
        <f>SUM(X41,X62,X76,X80,X89,X124,X156,X162,X181,X189,X204,X209,X214,X222,X229)</f>
        <v>186411667825</v>
      </c>
      <c r="Y230" s="441">
        <f>SUM(Y41,Y62,Y76,Y80,Y89,Y124,Y156,Y162,Y181,Y189,Y204,Y209,Y214,Y222,Y229)</f>
        <v>103801088756</v>
      </c>
      <c r="Z230" s="441">
        <f>SUM(Z41,Z62,Z76,Z80,Z89,Z124,Z156,Z162,Z181,Z189,Z204,Z209,Z214,Z222,Z229)</f>
        <v>41152674491</v>
      </c>
      <c r="AA230" s="441">
        <f>SUM(AA41,AA62,AA76,AA80,AA89,AA124,AA156,AA162,AA181,AA189,AA204,AA209,AA214,AA222,AA229)</f>
        <v>271290872832</v>
      </c>
    </row>
    <row r="231" spans="1:29" s="182" customFormat="1" ht="13" x14ac:dyDescent="0.15">
      <c r="A231" s="183"/>
      <c r="B231" s="445"/>
      <c r="C231" s="184"/>
      <c r="D231" s="184"/>
      <c r="E231" s="184"/>
      <c r="F231" s="447"/>
      <c r="G231" s="185"/>
      <c r="H231" s="442"/>
      <c r="I231" s="442"/>
      <c r="J231" s="442"/>
      <c r="K231" s="442"/>
      <c r="L231" s="442"/>
      <c r="M231" s="442"/>
      <c r="N231" s="442"/>
      <c r="O231" s="442"/>
      <c r="P231" s="442"/>
      <c r="Q231" s="442"/>
      <c r="R231" s="442"/>
      <c r="S231" s="442"/>
      <c r="T231" s="442"/>
      <c r="U231" s="442"/>
      <c r="V231" s="442"/>
      <c r="W231" s="442"/>
      <c r="X231" s="442"/>
      <c r="Y231" s="442"/>
      <c r="Z231" s="442"/>
      <c r="AA231" s="442"/>
      <c r="AB231" s="186">
        <f>SUM(AB8:AB230)</f>
        <v>271290872832</v>
      </c>
    </row>
    <row r="232" spans="1:29" x14ac:dyDescent="0.15">
      <c r="A232" s="32"/>
      <c r="B232" s="187"/>
      <c r="C232" s="41"/>
      <c r="D232" s="41"/>
      <c r="E232" s="41"/>
      <c r="G232" s="188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189"/>
      <c r="X232" s="189"/>
      <c r="Y232" s="189"/>
      <c r="Z232" s="189"/>
      <c r="AA232" s="189"/>
    </row>
    <row r="233" spans="1:29" x14ac:dyDescent="0.15">
      <c r="A233" s="32"/>
      <c r="B233" s="187"/>
      <c r="C233" s="41"/>
      <c r="D233" s="41"/>
      <c r="E233" s="41"/>
      <c r="G233" s="188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443" t="s">
        <v>406</v>
      </c>
      <c r="X233" s="443"/>
      <c r="Y233" s="443"/>
      <c r="Z233" s="443"/>
      <c r="AA233" s="443"/>
    </row>
    <row r="234" spans="1:29" x14ac:dyDescent="0.15">
      <c r="C234" s="34"/>
      <c r="G234" s="190"/>
      <c r="H234" s="35"/>
      <c r="W234" s="443" t="s">
        <v>407</v>
      </c>
      <c r="X234" s="443"/>
      <c r="Y234" s="443"/>
      <c r="Z234" s="443"/>
      <c r="AA234" s="443"/>
    </row>
    <row r="235" spans="1:29" x14ac:dyDescent="0.15">
      <c r="C235" s="34"/>
      <c r="G235" s="190"/>
      <c r="H235" s="35"/>
      <c r="W235" s="32"/>
      <c r="X235" s="32"/>
      <c r="Y235" s="32"/>
      <c r="Z235" s="32"/>
      <c r="AA235" s="32"/>
    </row>
    <row r="236" spans="1:29" x14ac:dyDescent="0.15">
      <c r="C236" s="34"/>
      <c r="G236" s="190"/>
      <c r="H236" s="35"/>
      <c r="W236" s="41"/>
      <c r="X236" s="41"/>
      <c r="Y236" s="41"/>
      <c r="Z236" s="41"/>
      <c r="AA236" s="41"/>
    </row>
    <row r="237" spans="1:29" x14ac:dyDescent="0.15">
      <c r="C237" s="34"/>
      <c r="G237" s="188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191"/>
      <c r="X237" s="191"/>
      <c r="Y237" s="191"/>
      <c r="Z237" s="191"/>
      <c r="AA237" s="191"/>
    </row>
    <row r="238" spans="1:29" ht="16" x14ac:dyDescent="0.2">
      <c r="C238" s="34"/>
      <c r="G238" s="188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439" t="s">
        <v>574</v>
      </c>
      <c r="X238" s="439"/>
      <c r="Y238" s="439"/>
      <c r="Z238" s="439"/>
      <c r="AA238" s="439"/>
      <c r="AC238" s="192"/>
    </row>
    <row r="239" spans="1:29" ht="16" x14ac:dyDescent="0.2">
      <c r="C239" s="34"/>
      <c r="G239" s="190"/>
      <c r="H239" s="35"/>
      <c r="W239" s="440" t="s">
        <v>408</v>
      </c>
      <c r="X239" s="440"/>
      <c r="Y239" s="440"/>
      <c r="Z239" s="440"/>
      <c r="AA239" s="440"/>
      <c r="AC239" s="193"/>
    </row>
    <row r="240" spans="1:29" ht="16" x14ac:dyDescent="0.2">
      <c r="C240" s="34"/>
      <c r="F240" s="133"/>
      <c r="G240" s="190"/>
      <c r="H240" s="35"/>
      <c r="W240" s="440" t="s">
        <v>409</v>
      </c>
      <c r="X240" s="440"/>
      <c r="Y240" s="440"/>
      <c r="Z240" s="440"/>
      <c r="AA240" s="440"/>
    </row>
    <row r="241" spans="1:29" x14ac:dyDescent="0.15">
      <c r="C241" s="34"/>
      <c r="H241" s="35"/>
      <c r="Z241" s="34" t="s">
        <v>410</v>
      </c>
    </row>
    <row r="242" spans="1:29" x14ac:dyDescent="0.15">
      <c r="C242" s="34"/>
      <c r="H242" s="35"/>
    </row>
    <row r="243" spans="1:29" x14ac:dyDescent="0.15">
      <c r="C243" s="34"/>
      <c r="H243" s="35"/>
    </row>
    <row r="244" spans="1:29" x14ac:dyDescent="0.15">
      <c r="C244" s="34"/>
      <c r="H244" s="35"/>
    </row>
    <row r="245" spans="1:29" x14ac:dyDescent="0.15">
      <c r="C245" s="34"/>
      <c r="G245" s="190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2"/>
      <c r="X245" s="192"/>
      <c r="Y245" s="192"/>
      <c r="Z245" s="192"/>
      <c r="AA245" s="192"/>
    </row>
    <row r="246" spans="1:29" x14ac:dyDescent="0.15">
      <c r="C246" s="34"/>
      <c r="G246" s="190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2"/>
      <c r="X246" s="192"/>
      <c r="Y246" s="192"/>
      <c r="Z246" s="192"/>
      <c r="AA246" s="192"/>
      <c r="AC246" s="193"/>
    </row>
    <row r="247" spans="1:29" x14ac:dyDescent="0.15">
      <c r="A247" s="34"/>
      <c r="C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AC247" s="193"/>
    </row>
    <row r="248" spans="1:29" x14ac:dyDescent="0.15">
      <c r="A248" s="34"/>
      <c r="C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AC248" s="195"/>
    </row>
    <row r="249" spans="1:29" x14ac:dyDescent="0.15">
      <c r="A249" s="34"/>
      <c r="C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spans="1:29" x14ac:dyDescent="0.15">
      <c r="A250" s="34"/>
      <c r="C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spans="1:29" x14ac:dyDescent="0.15">
      <c r="A251" s="34"/>
      <c r="C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spans="1:29" x14ac:dyDescent="0.15">
      <c r="A252" s="34"/>
      <c r="C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spans="1:29" x14ac:dyDescent="0.15">
      <c r="A253" s="34"/>
      <c r="C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spans="1:29" x14ac:dyDescent="0.15">
      <c r="A254" s="34"/>
      <c r="C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spans="1:29" x14ac:dyDescent="0.15">
      <c r="A255" s="34"/>
      <c r="C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spans="1:29" x14ac:dyDescent="0.15">
      <c r="A256" s="34"/>
      <c r="C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spans="1:29" x14ac:dyDescent="0.15">
      <c r="A257" s="34"/>
      <c r="C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spans="1:29" x14ac:dyDescent="0.15">
      <c r="A258" s="34"/>
      <c r="C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spans="1:29" x14ac:dyDescent="0.15">
      <c r="A259" s="34"/>
      <c r="C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spans="1:29" x14ac:dyDescent="0.15">
      <c r="A260" s="34"/>
      <c r="C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spans="1:29" x14ac:dyDescent="0.15">
      <c r="A261" s="34"/>
      <c r="C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spans="1:29" x14ac:dyDescent="0.15">
      <c r="A262" s="34"/>
      <c r="C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spans="1:29" x14ac:dyDescent="0.15">
      <c r="A263" s="34"/>
      <c r="C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spans="1:29" x14ac:dyDescent="0.15">
      <c r="A264" s="34"/>
      <c r="C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spans="1:29" x14ac:dyDescent="0.15">
      <c r="B265" s="196"/>
      <c r="C265" s="197"/>
      <c r="D265" s="197"/>
      <c r="E265" s="197"/>
      <c r="G265" s="190"/>
      <c r="H265" s="194"/>
      <c r="I265" s="194"/>
      <c r="J265" s="194"/>
      <c r="K265" s="194"/>
      <c r="L265" s="194"/>
      <c r="M265" s="194"/>
      <c r="N265" s="194"/>
      <c r="O265" s="194"/>
      <c r="P265" s="194"/>
      <c r="Q265" s="194"/>
      <c r="R265" s="194"/>
      <c r="S265" s="194"/>
      <c r="T265" s="194"/>
      <c r="U265" s="194"/>
      <c r="V265" s="194"/>
      <c r="W265" s="192"/>
      <c r="X265" s="192"/>
      <c r="Y265" s="192"/>
      <c r="Z265" s="192"/>
      <c r="AA265" s="192"/>
    </row>
    <row r="266" spans="1:29" x14ac:dyDescent="0.15">
      <c r="B266" s="196"/>
      <c r="C266" s="197"/>
      <c r="D266" s="197"/>
      <c r="E266" s="197"/>
      <c r="G266" s="190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  <c r="S266" s="194"/>
      <c r="T266" s="194"/>
      <c r="U266" s="194"/>
      <c r="V266" s="194"/>
      <c r="W266" s="192"/>
      <c r="X266" s="192"/>
      <c r="Y266" s="192"/>
      <c r="Z266" s="192"/>
      <c r="AA266" s="192"/>
    </row>
    <row r="267" spans="1:29" x14ac:dyDescent="0.15">
      <c r="B267" s="196"/>
      <c r="C267" s="197"/>
      <c r="D267" s="197"/>
      <c r="E267" s="197"/>
      <c r="G267" s="190"/>
      <c r="H267" s="194"/>
      <c r="I267" s="194"/>
      <c r="J267" s="194"/>
      <c r="K267" s="194"/>
      <c r="L267" s="194"/>
      <c r="M267" s="194"/>
      <c r="N267" s="194"/>
      <c r="O267" s="194"/>
      <c r="P267" s="194"/>
      <c r="Q267" s="194"/>
      <c r="R267" s="194"/>
      <c r="S267" s="194"/>
      <c r="T267" s="194"/>
      <c r="U267" s="194"/>
      <c r="V267" s="194"/>
      <c r="W267" s="192"/>
      <c r="X267" s="192"/>
      <c r="Y267" s="192"/>
      <c r="Z267" s="192"/>
      <c r="AA267" s="192"/>
    </row>
    <row r="268" spans="1:29" x14ac:dyDescent="0.15">
      <c r="B268" s="196"/>
      <c r="C268" s="197"/>
      <c r="D268" s="197"/>
      <c r="E268" s="197"/>
      <c r="G268" s="190"/>
      <c r="H268" s="194"/>
      <c r="I268" s="194"/>
      <c r="J268" s="194"/>
      <c r="K268" s="194"/>
      <c r="L268" s="194"/>
      <c r="M268" s="194"/>
      <c r="N268" s="194"/>
      <c r="O268" s="194"/>
      <c r="P268" s="194"/>
      <c r="Q268" s="194"/>
      <c r="R268" s="194"/>
      <c r="S268" s="194"/>
      <c r="T268" s="194"/>
      <c r="U268" s="194"/>
      <c r="V268" s="194"/>
      <c r="W268" s="192"/>
      <c r="X268" s="192"/>
      <c r="Y268" s="192"/>
      <c r="Z268" s="192"/>
      <c r="AA268" s="192"/>
    </row>
    <row r="269" spans="1:29" x14ac:dyDescent="0.15">
      <c r="B269" s="196"/>
      <c r="C269" s="197"/>
      <c r="D269" s="197"/>
      <c r="E269" s="197"/>
      <c r="G269" s="190"/>
      <c r="H269" s="194"/>
      <c r="I269" s="194"/>
      <c r="J269" s="194"/>
      <c r="K269" s="194"/>
      <c r="L269" s="194"/>
      <c r="M269" s="194"/>
      <c r="N269" s="194"/>
      <c r="O269" s="194"/>
      <c r="P269" s="194"/>
      <c r="Q269" s="194"/>
      <c r="R269" s="194"/>
      <c r="S269" s="194"/>
      <c r="T269" s="194"/>
      <c r="U269" s="194"/>
      <c r="V269" s="194"/>
      <c r="W269" s="192"/>
      <c r="X269" s="192"/>
      <c r="Y269" s="192"/>
      <c r="Z269" s="192"/>
      <c r="AA269" s="192"/>
    </row>
    <row r="270" spans="1:29" x14ac:dyDescent="0.15">
      <c r="A270" s="34"/>
      <c r="C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AC270" s="193"/>
    </row>
    <row r="271" spans="1:29" x14ac:dyDescent="0.15">
      <c r="A271" s="34"/>
      <c r="C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AC271" s="192"/>
    </row>
    <row r="272" spans="1:29" x14ac:dyDescent="0.15">
      <c r="A272" s="34"/>
      <c r="C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AC272" s="193"/>
    </row>
    <row r="273" spans="1:29" x14ac:dyDescent="0.15">
      <c r="A273" s="34"/>
      <c r="C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AC273" s="195"/>
    </row>
    <row r="274" spans="1:29" x14ac:dyDescent="0.15">
      <c r="A274" s="34"/>
      <c r="C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AC274" s="195"/>
    </row>
    <row r="275" spans="1:29" x14ac:dyDescent="0.15">
      <c r="A275" s="34"/>
      <c r="C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AC275" s="195"/>
    </row>
    <row r="276" spans="1:29" x14ac:dyDescent="0.15">
      <c r="A276" s="34"/>
      <c r="C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AC276" s="195"/>
    </row>
    <row r="277" spans="1:29" x14ac:dyDescent="0.15">
      <c r="A277" s="34"/>
      <c r="C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AC277" s="195"/>
    </row>
    <row r="278" spans="1:29" x14ac:dyDescent="0.15">
      <c r="A278" s="34"/>
      <c r="C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AC278" s="195"/>
    </row>
    <row r="279" spans="1:29" x14ac:dyDescent="0.15">
      <c r="A279" s="34"/>
      <c r="C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AC279" s="195"/>
    </row>
    <row r="280" spans="1:29" x14ac:dyDescent="0.15">
      <c r="A280" s="34"/>
      <c r="C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AC280" s="195"/>
    </row>
    <row r="281" spans="1:29" x14ac:dyDescent="0.15">
      <c r="A281" s="34"/>
      <c r="C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AC281" s="195"/>
    </row>
    <row r="282" spans="1:29" x14ac:dyDescent="0.15">
      <c r="A282" s="34"/>
      <c r="C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AC282" s="195"/>
    </row>
  </sheetData>
  <autoFilter ref="H1:H282" xr:uid="{00000000-0009-0000-0000-000001000000}"/>
  <mergeCells count="150"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G90:G92"/>
    <mergeCell ref="H90:H92"/>
    <mergeCell ref="I90:I92"/>
    <mergeCell ref="J90:J92"/>
    <mergeCell ref="K90:M90"/>
    <mergeCell ref="N90:P90"/>
    <mergeCell ref="A90:A92"/>
    <mergeCell ref="B90:B92"/>
    <mergeCell ref="C90:C92"/>
    <mergeCell ref="D90:D92"/>
    <mergeCell ref="E90:E92"/>
    <mergeCell ref="F90:F92"/>
    <mergeCell ref="Y90:Y92"/>
    <mergeCell ref="Z90:Z92"/>
    <mergeCell ref="AA90:AA92"/>
    <mergeCell ref="K91:K92"/>
    <mergeCell ref="L91:L92"/>
    <mergeCell ref="M91:M92"/>
    <mergeCell ref="N91:N92"/>
    <mergeCell ref="O91:O92"/>
    <mergeCell ref="P91:P92"/>
    <mergeCell ref="Q91:Q92"/>
    <mergeCell ref="Q90:S90"/>
    <mergeCell ref="T90:T92"/>
    <mergeCell ref="U90:U92"/>
    <mergeCell ref="V90:V92"/>
    <mergeCell ref="W90:W92"/>
    <mergeCell ref="X90:X92"/>
    <mergeCell ref="R91:R92"/>
    <mergeCell ref="S91:S92"/>
    <mergeCell ref="G190:G192"/>
    <mergeCell ref="H190:H192"/>
    <mergeCell ref="I190:I192"/>
    <mergeCell ref="J190:J192"/>
    <mergeCell ref="K190:M190"/>
    <mergeCell ref="N190:P190"/>
    <mergeCell ref="A190:A192"/>
    <mergeCell ref="B190:B192"/>
    <mergeCell ref="C190:C192"/>
    <mergeCell ref="D190:D192"/>
    <mergeCell ref="E190:E192"/>
    <mergeCell ref="F190:F192"/>
    <mergeCell ref="Y190:Y192"/>
    <mergeCell ref="Z190:Z192"/>
    <mergeCell ref="AA190:AA192"/>
    <mergeCell ref="K191:K192"/>
    <mergeCell ref="L191:L192"/>
    <mergeCell ref="M191:M192"/>
    <mergeCell ref="N191:N192"/>
    <mergeCell ref="O191:O192"/>
    <mergeCell ref="P191:P192"/>
    <mergeCell ref="Q191:Q192"/>
    <mergeCell ref="Q190:S190"/>
    <mergeCell ref="T190:T192"/>
    <mergeCell ref="U190:U192"/>
    <mergeCell ref="V190:V192"/>
    <mergeCell ref="W190:W192"/>
    <mergeCell ref="X190:X192"/>
    <mergeCell ref="R191:R192"/>
    <mergeCell ref="S191:S192"/>
    <mergeCell ref="G223:G225"/>
    <mergeCell ref="H223:H225"/>
    <mergeCell ref="I223:I225"/>
    <mergeCell ref="J223:J225"/>
    <mergeCell ref="K223:M223"/>
    <mergeCell ref="N223:P223"/>
    <mergeCell ref="A223:A225"/>
    <mergeCell ref="B223:B225"/>
    <mergeCell ref="C223:C225"/>
    <mergeCell ref="D223:D225"/>
    <mergeCell ref="E223:E225"/>
    <mergeCell ref="F223:F225"/>
    <mergeCell ref="B230:B231"/>
    <mergeCell ref="F230:F231"/>
    <mergeCell ref="H230:H231"/>
    <mergeCell ref="I230:I231"/>
    <mergeCell ref="J230:J231"/>
    <mergeCell ref="K230:K231"/>
    <mergeCell ref="Y223:Y225"/>
    <mergeCell ref="Z223:Z225"/>
    <mergeCell ref="AA223:AA225"/>
    <mergeCell ref="K224:K225"/>
    <mergeCell ref="L224:L225"/>
    <mergeCell ref="M224:M225"/>
    <mergeCell ref="N224:N225"/>
    <mergeCell ref="O224:O225"/>
    <mergeCell ref="P224:P225"/>
    <mergeCell ref="Q224:Q225"/>
    <mergeCell ref="Q223:S223"/>
    <mergeCell ref="T223:T225"/>
    <mergeCell ref="U223:U225"/>
    <mergeCell ref="V223:V225"/>
    <mergeCell ref="W223:W225"/>
    <mergeCell ref="X223:X225"/>
    <mergeCell ref="R224:R225"/>
    <mergeCell ref="S224:S225"/>
    <mergeCell ref="R230:R231"/>
    <mergeCell ref="S230:S231"/>
    <mergeCell ref="T230:T231"/>
    <mergeCell ref="U230:U231"/>
    <mergeCell ref="V230:V231"/>
    <mergeCell ref="W230:W231"/>
    <mergeCell ref="L230:L231"/>
    <mergeCell ref="M230:M231"/>
    <mergeCell ref="N230:N231"/>
    <mergeCell ref="O230:O231"/>
    <mergeCell ref="P230:P231"/>
    <mergeCell ref="Q230:Q231"/>
    <mergeCell ref="W238:AA238"/>
    <mergeCell ref="W239:AA239"/>
    <mergeCell ref="W240:AA240"/>
    <mergeCell ref="X230:X231"/>
    <mergeCell ref="Y230:Y231"/>
    <mergeCell ref="Z230:Z231"/>
    <mergeCell ref="AA230:AA231"/>
    <mergeCell ref="W233:AA233"/>
    <mergeCell ref="W234:AA234"/>
  </mergeCells>
  <pageMargins left="0.31496062992125984" right="0.19685039370078741" top="0.31496062992125984" bottom="0.31496062992125984" header="0.23622047244094491" footer="0.27559055118110237"/>
  <pageSetup paperSize="5" scale="38" orientation="landscape" horizontalDpi="4294967293" verticalDpi="300" r:id="rId1"/>
  <rowBreaks count="3" manualBreakCount="3">
    <brk id="89" max="25" man="1"/>
    <brk id="189" max="26" man="1"/>
    <brk id="222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828A-E34D-0640-8E11-522D4123971C}">
  <sheetPr>
    <tabColor rgb="FF00B0F0"/>
  </sheetPr>
  <dimension ref="A1:AD382"/>
  <sheetViews>
    <sheetView view="pageBreakPreview" zoomScale="140" zoomScaleNormal="85" zoomScaleSheetLayoutView="140" workbookViewId="0">
      <pane ySplit="1780" topLeftCell="A310" activePane="bottomLeft"/>
      <selection activeCell="D1" sqref="D1:G1048576"/>
      <selection pane="bottomLeft" activeCell="A324" sqref="A324"/>
    </sheetView>
  </sheetViews>
  <sheetFormatPr baseColWidth="10" defaultColWidth="9.1640625" defaultRowHeight="12" x14ac:dyDescent="0.15"/>
  <cols>
    <col min="1" max="1" width="4" style="396" customWidth="1"/>
    <col min="2" max="2" width="47.5" style="402" customWidth="1"/>
    <col min="3" max="3" width="10.6640625" style="211" customWidth="1"/>
    <col min="4" max="4" width="34.33203125" style="211" customWidth="1"/>
    <col min="5" max="5" width="8.83203125" style="211" customWidth="1"/>
    <col min="6" max="6" width="36.83203125" style="396" customWidth="1"/>
    <col min="7" max="7" width="14.5" style="396" customWidth="1"/>
    <col min="8" max="9" width="5.1640625" style="396" customWidth="1"/>
    <col min="10" max="10" width="4.6640625" style="396" customWidth="1"/>
    <col min="11" max="11" width="6.83203125" style="396" customWidth="1"/>
    <col min="12" max="12" width="6.1640625" style="396" customWidth="1"/>
    <col min="13" max="13" width="7.33203125" style="396" customWidth="1"/>
    <col min="14" max="15" width="6.6640625" style="396" customWidth="1"/>
    <col min="16" max="20" width="7.5" style="396" customWidth="1"/>
    <col min="21" max="21" width="4.83203125" style="396" customWidth="1"/>
    <col min="22" max="22" width="15" style="404" customWidth="1"/>
    <col min="23" max="23" width="13.5" style="211" customWidth="1"/>
    <col min="24" max="24" width="13.6640625" style="211" customWidth="1"/>
    <col min="25" max="25" width="13.1640625" style="211" customWidth="1"/>
    <col min="26" max="26" width="12.5" style="211" customWidth="1"/>
    <col min="27" max="27" width="14.33203125" style="211" customWidth="1"/>
    <col min="28" max="28" width="15.5" style="211" customWidth="1"/>
    <col min="29" max="29" width="11.5" style="211" bestFit="1" customWidth="1"/>
    <col min="30" max="30" width="10.5" style="211" bestFit="1" customWidth="1"/>
    <col min="31" max="256" width="9.1640625" style="211"/>
    <col min="257" max="257" width="4" style="211" customWidth="1"/>
    <col min="258" max="258" width="47.5" style="211" customWidth="1"/>
    <col min="259" max="259" width="10.6640625" style="211" customWidth="1"/>
    <col min="260" max="260" width="34.33203125" style="211" customWidth="1"/>
    <col min="261" max="261" width="8.83203125" style="211" customWidth="1"/>
    <col min="262" max="262" width="36.83203125" style="211" customWidth="1"/>
    <col min="263" max="263" width="14.5" style="211" customWidth="1"/>
    <col min="264" max="265" width="5.1640625" style="211" customWidth="1"/>
    <col min="266" max="266" width="4.6640625" style="211" customWidth="1"/>
    <col min="267" max="267" width="6.83203125" style="211" customWidth="1"/>
    <col min="268" max="268" width="6.1640625" style="211" customWidth="1"/>
    <col min="269" max="269" width="7.33203125" style="211" customWidth="1"/>
    <col min="270" max="271" width="6.6640625" style="211" customWidth="1"/>
    <col min="272" max="276" width="7.5" style="211" customWidth="1"/>
    <col min="277" max="277" width="4.83203125" style="211" customWidth="1"/>
    <col min="278" max="278" width="15" style="211" customWidth="1"/>
    <col min="279" max="279" width="13.5" style="211" customWidth="1"/>
    <col min="280" max="280" width="13.6640625" style="211" customWidth="1"/>
    <col min="281" max="281" width="13.1640625" style="211" customWidth="1"/>
    <col min="282" max="282" width="12.5" style="211" customWidth="1"/>
    <col min="283" max="283" width="14.33203125" style="211" customWidth="1"/>
    <col min="284" max="284" width="15.5" style="211" customWidth="1"/>
    <col min="285" max="285" width="11.5" style="211" bestFit="1" customWidth="1"/>
    <col min="286" max="286" width="10.5" style="211" bestFit="1" customWidth="1"/>
    <col min="287" max="512" width="9.1640625" style="211"/>
    <col min="513" max="513" width="4" style="211" customWidth="1"/>
    <col min="514" max="514" width="47.5" style="211" customWidth="1"/>
    <col min="515" max="515" width="10.6640625" style="211" customWidth="1"/>
    <col min="516" max="516" width="34.33203125" style="211" customWidth="1"/>
    <col min="517" max="517" width="8.83203125" style="211" customWidth="1"/>
    <col min="518" max="518" width="36.83203125" style="211" customWidth="1"/>
    <col min="519" max="519" width="14.5" style="211" customWidth="1"/>
    <col min="520" max="521" width="5.1640625" style="211" customWidth="1"/>
    <col min="522" max="522" width="4.6640625" style="211" customWidth="1"/>
    <col min="523" max="523" width="6.83203125" style="211" customWidth="1"/>
    <col min="524" max="524" width="6.1640625" style="211" customWidth="1"/>
    <col min="525" max="525" width="7.33203125" style="211" customWidth="1"/>
    <col min="526" max="527" width="6.6640625" style="211" customWidth="1"/>
    <col min="528" max="532" width="7.5" style="211" customWidth="1"/>
    <col min="533" max="533" width="4.83203125" style="211" customWidth="1"/>
    <col min="534" max="534" width="15" style="211" customWidth="1"/>
    <col min="535" max="535" width="13.5" style="211" customWidth="1"/>
    <col min="536" max="536" width="13.6640625" style="211" customWidth="1"/>
    <col min="537" max="537" width="13.1640625" style="211" customWidth="1"/>
    <col min="538" max="538" width="12.5" style="211" customWidth="1"/>
    <col min="539" max="539" width="14.33203125" style="211" customWidth="1"/>
    <col min="540" max="540" width="15.5" style="211" customWidth="1"/>
    <col min="541" max="541" width="11.5" style="211" bestFit="1" customWidth="1"/>
    <col min="542" max="542" width="10.5" style="211" bestFit="1" customWidth="1"/>
    <col min="543" max="768" width="9.1640625" style="211"/>
    <col min="769" max="769" width="4" style="211" customWidth="1"/>
    <col min="770" max="770" width="47.5" style="211" customWidth="1"/>
    <col min="771" max="771" width="10.6640625" style="211" customWidth="1"/>
    <col min="772" max="772" width="34.33203125" style="211" customWidth="1"/>
    <col min="773" max="773" width="8.83203125" style="211" customWidth="1"/>
    <col min="774" max="774" width="36.83203125" style="211" customWidth="1"/>
    <col min="775" max="775" width="14.5" style="211" customWidth="1"/>
    <col min="776" max="777" width="5.1640625" style="211" customWidth="1"/>
    <col min="778" max="778" width="4.6640625" style="211" customWidth="1"/>
    <col min="779" max="779" width="6.83203125" style="211" customWidth="1"/>
    <col min="780" max="780" width="6.1640625" style="211" customWidth="1"/>
    <col min="781" max="781" width="7.33203125" style="211" customWidth="1"/>
    <col min="782" max="783" width="6.6640625" style="211" customWidth="1"/>
    <col min="784" max="788" width="7.5" style="211" customWidth="1"/>
    <col min="789" max="789" width="4.83203125" style="211" customWidth="1"/>
    <col min="790" max="790" width="15" style="211" customWidth="1"/>
    <col min="791" max="791" width="13.5" style="211" customWidth="1"/>
    <col min="792" max="792" width="13.6640625" style="211" customWidth="1"/>
    <col min="793" max="793" width="13.1640625" style="211" customWidth="1"/>
    <col min="794" max="794" width="12.5" style="211" customWidth="1"/>
    <col min="795" max="795" width="14.33203125" style="211" customWidth="1"/>
    <col min="796" max="796" width="15.5" style="211" customWidth="1"/>
    <col min="797" max="797" width="11.5" style="211" bestFit="1" customWidth="1"/>
    <col min="798" max="798" width="10.5" style="211" bestFit="1" customWidth="1"/>
    <col min="799" max="1024" width="9.1640625" style="211"/>
    <col min="1025" max="1025" width="4" style="211" customWidth="1"/>
    <col min="1026" max="1026" width="47.5" style="211" customWidth="1"/>
    <col min="1027" max="1027" width="10.6640625" style="211" customWidth="1"/>
    <col min="1028" max="1028" width="34.33203125" style="211" customWidth="1"/>
    <col min="1029" max="1029" width="8.83203125" style="211" customWidth="1"/>
    <col min="1030" max="1030" width="36.83203125" style="211" customWidth="1"/>
    <col min="1031" max="1031" width="14.5" style="211" customWidth="1"/>
    <col min="1032" max="1033" width="5.1640625" style="211" customWidth="1"/>
    <col min="1034" max="1034" width="4.6640625" style="211" customWidth="1"/>
    <col min="1035" max="1035" width="6.83203125" style="211" customWidth="1"/>
    <col min="1036" max="1036" width="6.1640625" style="211" customWidth="1"/>
    <col min="1037" max="1037" width="7.33203125" style="211" customWidth="1"/>
    <col min="1038" max="1039" width="6.6640625" style="211" customWidth="1"/>
    <col min="1040" max="1044" width="7.5" style="211" customWidth="1"/>
    <col min="1045" max="1045" width="4.83203125" style="211" customWidth="1"/>
    <col min="1046" max="1046" width="15" style="211" customWidth="1"/>
    <col min="1047" max="1047" width="13.5" style="211" customWidth="1"/>
    <col min="1048" max="1048" width="13.6640625" style="211" customWidth="1"/>
    <col min="1049" max="1049" width="13.1640625" style="211" customWidth="1"/>
    <col min="1050" max="1050" width="12.5" style="211" customWidth="1"/>
    <col min="1051" max="1051" width="14.33203125" style="211" customWidth="1"/>
    <col min="1052" max="1052" width="15.5" style="211" customWidth="1"/>
    <col min="1053" max="1053" width="11.5" style="211" bestFit="1" customWidth="1"/>
    <col min="1054" max="1054" width="10.5" style="211" bestFit="1" customWidth="1"/>
    <col min="1055" max="1280" width="9.1640625" style="211"/>
    <col min="1281" max="1281" width="4" style="211" customWidth="1"/>
    <col min="1282" max="1282" width="47.5" style="211" customWidth="1"/>
    <col min="1283" max="1283" width="10.6640625" style="211" customWidth="1"/>
    <col min="1284" max="1284" width="34.33203125" style="211" customWidth="1"/>
    <col min="1285" max="1285" width="8.83203125" style="211" customWidth="1"/>
    <col min="1286" max="1286" width="36.83203125" style="211" customWidth="1"/>
    <col min="1287" max="1287" width="14.5" style="211" customWidth="1"/>
    <col min="1288" max="1289" width="5.1640625" style="211" customWidth="1"/>
    <col min="1290" max="1290" width="4.6640625" style="211" customWidth="1"/>
    <col min="1291" max="1291" width="6.83203125" style="211" customWidth="1"/>
    <col min="1292" max="1292" width="6.1640625" style="211" customWidth="1"/>
    <col min="1293" max="1293" width="7.33203125" style="211" customWidth="1"/>
    <col min="1294" max="1295" width="6.6640625" style="211" customWidth="1"/>
    <col min="1296" max="1300" width="7.5" style="211" customWidth="1"/>
    <col min="1301" max="1301" width="4.83203125" style="211" customWidth="1"/>
    <col min="1302" max="1302" width="15" style="211" customWidth="1"/>
    <col min="1303" max="1303" width="13.5" style="211" customWidth="1"/>
    <col min="1304" max="1304" width="13.6640625" style="211" customWidth="1"/>
    <col min="1305" max="1305" width="13.1640625" style="211" customWidth="1"/>
    <col min="1306" max="1306" width="12.5" style="211" customWidth="1"/>
    <col min="1307" max="1307" width="14.33203125" style="211" customWidth="1"/>
    <col min="1308" max="1308" width="15.5" style="211" customWidth="1"/>
    <col min="1309" max="1309" width="11.5" style="211" bestFit="1" customWidth="1"/>
    <col min="1310" max="1310" width="10.5" style="211" bestFit="1" customWidth="1"/>
    <col min="1311" max="1536" width="9.1640625" style="211"/>
    <col min="1537" max="1537" width="4" style="211" customWidth="1"/>
    <col min="1538" max="1538" width="47.5" style="211" customWidth="1"/>
    <col min="1539" max="1539" width="10.6640625" style="211" customWidth="1"/>
    <col min="1540" max="1540" width="34.33203125" style="211" customWidth="1"/>
    <col min="1541" max="1541" width="8.83203125" style="211" customWidth="1"/>
    <col min="1542" max="1542" width="36.83203125" style="211" customWidth="1"/>
    <col min="1543" max="1543" width="14.5" style="211" customWidth="1"/>
    <col min="1544" max="1545" width="5.1640625" style="211" customWidth="1"/>
    <col min="1546" max="1546" width="4.6640625" style="211" customWidth="1"/>
    <col min="1547" max="1547" width="6.83203125" style="211" customWidth="1"/>
    <col min="1548" max="1548" width="6.1640625" style="211" customWidth="1"/>
    <col min="1549" max="1549" width="7.33203125" style="211" customWidth="1"/>
    <col min="1550" max="1551" width="6.6640625" style="211" customWidth="1"/>
    <col min="1552" max="1556" width="7.5" style="211" customWidth="1"/>
    <col min="1557" max="1557" width="4.83203125" style="211" customWidth="1"/>
    <col min="1558" max="1558" width="15" style="211" customWidth="1"/>
    <col min="1559" max="1559" width="13.5" style="211" customWidth="1"/>
    <col min="1560" max="1560" width="13.6640625" style="211" customWidth="1"/>
    <col min="1561" max="1561" width="13.1640625" style="211" customWidth="1"/>
    <col min="1562" max="1562" width="12.5" style="211" customWidth="1"/>
    <col min="1563" max="1563" width="14.33203125" style="211" customWidth="1"/>
    <col min="1564" max="1564" width="15.5" style="211" customWidth="1"/>
    <col min="1565" max="1565" width="11.5" style="211" bestFit="1" customWidth="1"/>
    <col min="1566" max="1566" width="10.5" style="211" bestFit="1" customWidth="1"/>
    <col min="1567" max="1792" width="9.1640625" style="211"/>
    <col min="1793" max="1793" width="4" style="211" customWidth="1"/>
    <col min="1794" max="1794" width="47.5" style="211" customWidth="1"/>
    <col min="1795" max="1795" width="10.6640625" style="211" customWidth="1"/>
    <col min="1796" max="1796" width="34.33203125" style="211" customWidth="1"/>
    <col min="1797" max="1797" width="8.83203125" style="211" customWidth="1"/>
    <col min="1798" max="1798" width="36.83203125" style="211" customWidth="1"/>
    <col min="1799" max="1799" width="14.5" style="211" customWidth="1"/>
    <col min="1800" max="1801" width="5.1640625" style="211" customWidth="1"/>
    <col min="1802" max="1802" width="4.6640625" style="211" customWidth="1"/>
    <col min="1803" max="1803" width="6.83203125" style="211" customWidth="1"/>
    <col min="1804" max="1804" width="6.1640625" style="211" customWidth="1"/>
    <col min="1805" max="1805" width="7.33203125" style="211" customWidth="1"/>
    <col min="1806" max="1807" width="6.6640625" style="211" customWidth="1"/>
    <col min="1808" max="1812" width="7.5" style="211" customWidth="1"/>
    <col min="1813" max="1813" width="4.83203125" style="211" customWidth="1"/>
    <col min="1814" max="1814" width="15" style="211" customWidth="1"/>
    <col min="1815" max="1815" width="13.5" style="211" customWidth="1"/>
    <col min="1816" max="1816" width="13.6640625" style="211" customWidth="1"/>
    <col min="1817" max="1817" width="13.1640625" style="211" customWidth="1"/>
    <col min="1818" max="1818" width="12.5" style="211" customWidth="1"/>
    <col min="1819" max="1819" width="14.33203125" style="211" customWidth="1"/>
    <col min="1820" max="1820" width="15.5" style="211" customWidth="1"/>
    <col min="1821" max="1821" width="11.5" style="211" bestFit="1" customWidth="1"/>
    <col min="1822" max="1822" width="10.5" style="211" bestFit="1" customWidth="1"/>
    <col min="1823" max="2048" width="9.1640625" style="211"/>
    <col min="2049" max="2049" width="4" style="211" customWidth="1"/>
    <col min="2050" max="2050" width="47.5" style="211" customWidth="1"/>
    <col min="2051" max="2051" width="10.6640625" style="211" customWidth="1"/>
    <col min="2052" max="2052" width="34.33203125" style="211" customWidth="1"/>
    <col min="2053" max="2053" width="8.83203125" style="211" customWidth="1"/>
    <col min="2054" max="2054" width="36.83203125" style="211" customWidth="1"/>
    <col min="2055" max="2055" width="14.5" style="211" customWidth="1"/>
    <col min="2056" max="2057" width="5.1640625" style="211" customWidth="1"/>
    <col min="2058" max="2058" width="4.6640625" style="211" customWidth="1"/>
    <col min="2059" max="2059" width="6.83203125" style="211" customWidth="1"/>
    <col min="2060" max="2060" width="6.1640625" style="211" customWidth="1"/>
    <col min="2061" max="2061" width="7.33203125" style="211" customWidth="1"/>
    <col min="2062" max="2063" width="6.6640625" style="211" customWidth="1"/>
    <col min="2064" max="2068" width="7.5" style="211" customWidth="1"/>
    <col min="2069" max="2069" width="4.83203125" style="211" customWidth="1"/>
    <col min="2070" max="2070" width="15" style="211" customWidth="1"/>
    <col min="2071" max="2071" width="13.5" style="211" customWidth="1"/>
    <col min="2072" max="2072" width="13.6640625" style="211" customWidth="1"/>
    <col min="2073" max="2073" width="13.1640625" style="211" customWidth="1"/>
    <col min="2074" max="2074" width="12.5" style="211" customWidth="1"/>
    <col min="2075" max="2075" width="14.33203125" style="211" customWidth="1"/>
    <col min="2076" max="2076" width="15.5" style="211" customWidth="1"/>
    <col min="2077" max="2077" width="11.5" style="211" bestFit="1" customWidth="1"/>
    <col min="2078" max="2078" width="10.5" style="211" bestFit="1" customWidth="1"/>
    <col min="2079" max="2304" width="9.1640625" style="211"/>
    <col min="2305" max="2305" width="4" style="211" customWidth="1"/>
    <col min="2306" max="2306" width="47.5" style="211" customWidth="1"/>
    <col min="2307" max="2307" width="10.6640625" style="211" customWidth="1"/>
    <col min="2308" max="2308" width="34.33203125" style="211" customWidth="1"/>
    <col min="2309" max="2309" width="8.83203125" style="211" customWidth="1"/>
    <col min="2310" max="2310" width="36.83203125" style="211" customWidth="1"/>
    <col min="2311" max="2311" width="14.5" style="211" customWidth="1"/>
    <col min="2312" max="2313" width="5.1640625" style="211" customWidth="1"/>
    <col min="2314" max="2314" width="4.6640625" style="211" customWidth="1"/>
    <col min="2315" max="2315" width="6.83203125" style="211" customWidth="1"/>
    <col min="2316" max="2316" width="6.1640625" style="211" customWidth="1"/>
    <col min="2317" max="2317" width="7.33203125" style="211" customWidth="1"/>
    <col min="2318" max="2319" width="6.6640625" style="211" customWidth="1"/>
    <col min="2320" max="2324" width="7.5" style="211" customWidth="1"/>
    <col min="2325" max="2325" width="4.83203125" style="211" customWidth="1"/>
    <col min="2326" max="2326" width="15" style="211" customWidth="1"/>
    <col min="2327" max="2327" width="13.5" style="211" customWidth="1"/>
    <col min="2328" max="2328" width="13.6640625" style="211" customWidth="1"/>
    <col min="2329" max="2329" width="13.1640625" style="211" customWidth="1"/>
    <col min="2330" max="2330" width="12.5" style="211" customWidth="1"/>
    <col min="2331" max="2331" width="14.33203125" style="211" customWidth="1"/>
    <col min="2332" max="2332" width="15.5" style="211" customWidth="1"/>
    <col min="2333" max="2333" width="11.5" style="211" bestFit="1" customWidth="1"/>
    <col min="2334" max="2334" width="10.5" style="211" bestFit="1" customWidth="1"/>
    <col min="2335" max="2560" width="9.1640625" style="211"/>
    <col min="2561" max="2561" width="4" style="211" customWidth="1"/>
    <col min="2562" max="2562" width="47.5" style="211" customWidth="1"/>
    <col min="2563" max="2563" width="10.6640625" style="211" customWidth="1"/>
    <col min="2564" max="2564" width="34.33203125" style="211" customWidth="1"/>
    <col min="2565" max="2565" width="8.83203125" style="211" customWidth="1"/>
    <col min="2566" max="2566" width="36.83203125" style="211" customWidth="1"/>
    <col min="2567" max="2567" width="14.5" style="211" customWidth="1"/>
    <col min="2568" max="2569" width="5.1640625" style="211" customWidth="1"/>
    <col min="2570" max="2570" width="4.6640625" style="211" customWidth="1"/>
    <col min="2571" max="2571" width="6.83203125" style="211" customWidth="1"/>
    <col min="2572" max="2572" width="6.1640625" style="211" customWidth="1"/>
    <col min="2573" max="2573" width="7.33203125" style="211" customWidth="1"/>
    <col min="2574" max="2575" width="6.6640625" style="211" customWidth="1"/>
    <col min="2576" max="2580" width="7.5" style="211" customWidth="1"/>
    <col min="2581" max="2581" width="4.83203125" style="211" customWidth="1"/>
    <col min="2582" max="2582" width="15" style="211" customWidth="1"/>
    <col min="2583" max="2583" width="13.5" style="211" customWidth="1"/>
    <col min="2584" max="2584" width="13.6640625" style="211" customWidth="1"/>
    <col min="2585" max="2585" width="13.1640625" style="211" customWidth="1"/>
    <col min="2586" max="2586" width="12.5" style="211" customWidth="1"/>
    <col min="2587" max="2587" width="14.33203125" style="211" customWidth="1"/>
    <col min="2588" max="2588" width="15.5" style="211" customWidth="1"/>
    <col min="2589" max="2589" width="11.5" style="211" bestFit="1" customWidth="1"/>
    <col min="2590" max="2590" width="10.5" style="211" bestFit="1" customWidth="1"/>
    <col min="2591" max="2816" width="9.1640625" style="211"/>
    <col min="2817" max="2817" width="4" style="211" customWidth="1"/>
    <col min="2818" max="2818" width="47.5" style="211" customWidth="1"/>
    <col min="2819" max="2819" width="10.6640625" style="211" customWidth="1"/>
    <col min="2820" max="2820" width="34.33203125" style="211" customWidth="1"/>
    <col min="2821" max="2821" width="8.83203125" style="211" customWidth="1"/>
    <col min="2822" max="2822" width="36.83203125" style="211" customWidth="1"/>
    <col min="2823" max="2823" width="14.5" style="211" customWidth="1"/>
    <col min="2824" max="2825" width="5.1640625" style="211" customWidth="1"/>
    <col min="2826" max="2826" width="4.6640625" style="211" customWidth="1"/>
    <col min="2827" max="2827" width="6.83203125" style="211" customWidth="1"/>
    <col min="2828" max="2828" width="6.1640625" style="211" customWidth="1"/>
    <col min="2829" max="2829" width="7.33203125" style="211" customWidth="1"/>
    <col min="2830" max="2831" width="6.6640625" style="211" customWidth="1"/>
    <col min="2832" max="2836" width="7.5" style="211" customWidth="1"/>
    <col min="2837" max="2837" width="4.83203125" style="211" customWidth="1"/>
    <col min="2838" max="2838" width="15" style="211" customWidth="1"/>
    <col min="2839" max="2839" width="13.5" style="211" customWidth="1"/>
    <col min="2840" max="2840" width="13.6640625" style="211" customWidth="1"/>
    <col min="2841" max="2841" width="13.1640625" style="211" customWidth="1"/>
    <col min="2842" max="2842" width="12.5" style="211" customWidth="1"/>
    <col min="2843" max="2843" width="14.33203125" style="211" customWidth="1"/>
    <col min="2844" max="2844" width="15.5" style="211" customWidth="1"/>
    <col min="2845" max="2845" width="11.5" style="211" bestFit="1" customWidth="1"/>
    <col min="2846" max="2846" width="10.5" style="211" bestFit="1" customWidth="1"/>
    <col min="2847" max="3072" width="9.1640625" style="211"/>
    <col min="3073" max="3073" width="4" style="211" customWidth="1"/>
    <col min="3074" max="3074" width="47.5" style="211" customWidth="1"/>
    <col min="3075" max="3075" width="10.6640625" style="211" customWidth="1"/>
    <col min="3076" max="3076" width="34.33203125" style="211" customWidth="1"/>
    <col min="3077" max="3077" width="8.83203125" style="211" customWidth="1"/>
    <col min="3078" max="3078" width="36.83203125" style="211" customWidth="1"/>
    <col min="3079" max="3079" width="14.5" style="211" customWidth="1"/>
    <col min="3080" max="3081" width="5.1640625" style="211" customWidth="1"/>
    <col min="3082" max="3082" width="4.6640625" style="211" customWidth="1"/>
    <col min="3083" max="3083" width="6.83203125" style="211" customWidth="1"/>
    <col min="3084" max="3084" width="6.1640625" style="211" customWidth="1"/>
    <col min="3085" max="3085" width="7.33203125" style="211" customWidth="1"/>
    <col min="3086" max="3087" width="6.6640625" style="211" customWidth="1"/>
    <col min="3088" max="3092" width="7.5" style="211" customWidth="1"/>
    <col min="3093" max="3093" width="4.83203125" style="211" customWidth="1"/>
    <col min="3094" max="3094" width="15" style="211" customWidth="1"/>
    <col min="3095" max="3095" width="13.5" style="211" customWidth="1"/>
    <col min="3096" max="3096" width="13.6640625" style="211" customWidth="1"/>
    <col min="3097" max="3097" width="13.1640625" style="211" customWidth="1"/>
    <col min="3098" max="3098" width="12.5" style="211" customWidth="1"/>
    <col min="3099" max="3099" width="14.33203125" style="211" customWidth="1"/>
    <col min="3100" max="3100" width="15.5" style="211" customWidth="1"/>
    <col min="3101" max="3101" width="11.5" style="211" bestFit="1" customWidth="1"/>
    <col min="3102" max="3102" width="10.5" style="211" bestFit="1" customWidth="1"/>
    <col min="3103" max="3328" width="9.1640625" style="211"/>
    <col min="3329" max="3329" width="4" style="211" customWidth="1"/>
    <col min="3330" max="3330" width="47.5" style="211" customWidth="1"/>
    <col min="3331" max="3331" width="10.6640625" style="211" customWidth="1"/>
    <col min="3332" max="3332" width="34.33203125" style="211" customWidth="1"/>
    <col min="3333" max="3333" width="8.83203125" style="211" customWidth="1"/>
    <col min="3334" max="3334" width="36.83203125" style="211" customWidth="1"/>
    <col min="3335" max="3335" width="14.5" style="211" customWidth="1"/>
    <col min="3336" max="3337" width="5.1640625" style="211" customWidth="1"/>
    <col min="3338" max="3338" width="4.6640625" style="211" customWidth="1"/>
    <col min="3339" max="3339" width="6.83203125" style="211" customWidth="1"/>
    <col min="3340" max="3340" width="6.1640625" style="211" customWidth="1"/>
    <col min="3341" max="3341" width="7.33203125" style="211" customWidth="1"/>
    <col min="3342" max="3343" width="6.6640625" style="211" customWidth="1"/>
    <col min="3344" max="3348" width="7.5" style="211" customWidth="1"/>
    <col min="3349" max="3349" width="4.83203125" style="211" customWidth="1"/>
    <col min="3350" max="3350" width="15" style="211" customWidth="1"/>
    <col min="3351" max="3351" width="13.5" style="211" customWidth="1"/>
    <col min="3352" max="3352" width="13.6640625" style="211" customWidth="1"/>
    <col min="3353" max="3353" width="13.1640625" style="211" customWidth="1"/>
    <col min="3354" max="3354" width="12.5" style="211" customWidth="1"/>
    <col min="3355" max="3355" width="14.33203125" style="211" customWidth="1"/>
    <col min="3356" max="3356" width="15.5" style="211" customWidth="1"/>
    <col min="3357" max="3357" width="11.5" style="211" bestFit="1" customWidth="1"/>
    <col min="3358" max="3358" width="10.5" style="211" bestFit="1" customWidth="1"/>
    <col min="3359" max="3584" width="9.1640625" style="211"/>
    <col min="3585" max="3585" width="4" style="211" customWidth="1"/>
    <col min="3586" max="3586" width="47.5" style="211" customWidth="1"/>
    <col min="3587" max="3587" width="10.6640625" style="211" customWidth="1"/>
    <col min="3588" max="3588" width="34.33203125" style="211" customWidth="1"/>
    <col min="3589" max="3589" width="8.83203125" style="211" customWidth="1"/>
    <col min="3590" max="3590" width="36.83203125" style="211" customWidth="1"/>
    <col min="3591" max="3591" width="14.5" style="211" customWidth="1"/>
    <col min="3592" max="3593" width="5.1640625" style="211" customWidth="1"/>
    <col min="3594" max="3594" width="4.6640625" style="211" customWidth="1"/>
    <col min="3595" max="3595" width="6.83203125" style="211" customWidth="1"/>
    <col min="3596" max="3596" width="6.1640625" style="211" customWidth="1"/>
    <col min="3597" max="3597" width="7.33203125" style="211" customWidth="1"/>
    <col min="3598" max="3599" width="6.6640625" style="211" customWidth="1"/>
    <col min="3600" max="3604" width="7.5" style="211" customWidth="1"/>
    <col min="3605" max="3605" width="4.83203125" style="211" customWidth="1"/>
    <col min="3606" max="3606" width="15" style="211" customWidth="1"/>
    <col min="3607" max="3607" width="13.5" style="211" customWidth="1"/>
    <col min="3608" max="3608" width="13.6640625" style="211" customWidth="1"/>
    <col min="3609" max="3609" width="13.1640625" style="211" customWidth="1"/>
    <col min="3610" max="3610" width="12.5" style="211" customWidth="1"/>
    <col min="3611" max="3611" width="14.33203125" style="211" customWidth="1"/>
    <col min="3612" max="3612" width="15.5" style="211" customWidth="1"/>
    <col min="3613" max="3613" width="11.5" style="211" bestFit="1" customWidth="1"/>
    <col min="3614" max="3614" width="10.5" style="211" bestFit="1" customWidth="1"/>
    <col min="3615" max="3840" width="9.1640625" style="211"/>
    <col min="3841" max="3841" width="4" style="211" customWidth="1"/>
    <col min="3842" max="3842" width="47.5" style="211" customWidth="1"/>
    <col min="3843" max="3843" width="10.6640625" style="211" customWidth="1"/>
    <col min="3844" max="3844" width="34.33203125" style="211" customWidth="1"/>
    <col min="3845" max="3845" width="8.83203125" style="211" customWidth="1"/>
    <col min="3846" max="3846" width="36.83203125" style="211" customWidth="1"/>
    <col min="3847" max="3847" width="14.5" style="211" customWidth="1"/>
    <col min="3848" max="3849" width="5.1640625" style="211" customWidth="1"/>
    <col min="3850" max="3850" width="4.6640625" style="211" customWidth="1"/>
    <col min="3851" max="3851" width="6.83203125" style="211" customWidth="1"/>
    <col min="3852" max="3852" width="6.1640625" style="211" customWidth="1"/>
    <col min="3853" max="3853" width="7.33203125" style="211" customWidth="1"/>
    <col min="3854" max="3855" width="6.6640625" style="211" customWidth="1"/>
    <col min="3856" max="3860" width="7.5" style="211" customWidth="1"/>
    <col min="3861" max="3861" width="4.83203125" style="211" customWidth="1"/>
    <col min="3862" max="3862" width="15" style="211" customWidth="1"/>
    <col min="3863" max="3863" width="13.5" style="211" customWidth="1"/>
    <col min="3864" max="3864" width="13.6640625" style="211" customWidth="1"/>
    <col min="3865" max="3865" width="13.1640625" style="211" customWidth="1"/>
    <col min="3866" max="3866" width="12.5" style="211" customWidth="1"/>
    <col min="3867" max="3867" width="14.33203125" style="211" customWidth="1"/>
    <col min="3868" max="3868" width="15.5" style="211" customWidth="1"/>
    <col min="3869" max="3869" width="11.5" style="211" bestFit="1" customWidth="1"/>
    <col min="3870" max="3870" width="10.5" style="211" bestFit="1" customWidth="1"/>
    <col min="3871" max="4096" width="9.1640625" style="211"/>
    <col min="4097" max="4097" width="4" style="211" customWidth="1"/>
    <col min="4098" max="4098" width="47.5" style="211" customWidth="1"/>
    <col min="4099" max="4099" width="10.6640625" style="211" customWidth="1"/>
    <col min="4100" max="4100" width="34.33203125" style="211" customWidth="1"/>
    <col min="4101" max="4101" width="8.83203125" style="211" customWidth="1"/>
    <col min="4102" max="4102" width="36.83203125" style="211" customWidth="1"/>
    <col min="4103" max="4103" width="14.5" style="211" customWidth="1"/>
    <col min="4104" max="4105" width="5.1640625" style="211" customWidth="1"/>
    <col min="4106" max="4106" width="4.6640625" style="211" customWidth="1"/>
    <col min="4107" max="4107" width="6.83203125" style="211" customWidth="1"/>
    <col min="4108" max="4108" width="6.1640625" style="211" customWidth="1"/>
    <col min="4109" max="4109" width="7.33203125" style="211" customWidth="1"/>
    <col min="4110" max="4111" width="6.6640625" style="211" customWidth="1"/>
    <col min="4112" max="4116" width="7.5" style="211" customWidth="1"/>
    <col min="4117" max="4117" width="4.83203125" style="211" customWidth="1"/>
    <col min="4118" max="4118" width="15" style="211" customWidth="1"/>
    <col min="4119" max="4119" width="13.5" style="211" customWidth="1"/>
    <col min="4120" max="4120" width="13.6640625" style="211" customWidth="1"/>
    <col min="4121" max="4121" width="13.1640625" style="211" customWidth="1"/>
    <col min="4122" max="4122" width="12.5" style="211" customWidth="1"/>
    <col min="4123" max="4123" width="14.33203125" style="211" customWidth="1"/>
    <col min="4124" max="4124" width="15.5" style="211" customWidth="1"/>
    <col min="4125" max="4125" width="11.5" style="211" bestFit="1" customWidth="1"/>
    <col min="4126" max="4126" width="10.5" style="211" bestFit="1" customWidth="1"/>
    <col min="4127" max="4352" width="9.1640625" style="211"/>
    <col min="4353" max="4353" width="4" style="211" customWidth="1"/>
    <col min="4354" max="4354" width="47.5" style="211" customWidth="1"/>
    <col min="4355" max="4355" width="10.6640625" style="211" customWidth="1"/>
    <col min="4356" max="4356" width="34.33203125" style="211" customWidth="1"/>
    <col min="4357" max="4357" width="8.83203125" style="211" customWidth="1"/>
    <col min="4358" max="4358" width="36.83203125" style="211" customWidth="1"/>
    <col min="4359" max="4359" width="14.5" style="211" customWidth="1"/>
    <col min="4360" max="4361" width="5.1640625" style="211" customWidth="1"/>
    <col min="4362" max="4362" width="4.6640625" style="211" customWidth="1"/>
    <col min="4363" max="4363" width="6.83203125" style="211" customWidth="1"/>
    <col min="4364" max="4364" width="6.1640625" style="211" customWidth="1"/>
    <col min="4365" max="4365" width="7.33203125" style="211" customWidth="1"/>
    <col min="4366" max="4367" width="6.6640625" style="211" customWidth="1"/>
    <col min="4368" max="4372" width="7.5" style="211" customWidth="1"/>
    <col min="4373" max="4373" width="4.83203125" style="211" customWidth="1"/>
    <col min="4374" max="4374" width="15" style="211" customWidth="1"/>
    <col min="4375" max="4375" width="13.5" style="211" customWidth="1"/>
    <col min="4376" max="4376" width="13.6640625" style="211" customWidth="1"/>
    <col min="4377" max="4377" width="13.1640625" style="211" customWidth="1"/>
    <col min="4378" max="4378" width="12.5" style="211" customWidth="1"/>
    <col min="4379" max="4379" width="14.33203125" style="211" customWidth="1"/>
    <col min="4380" max="4380" width="15.5" style="211" customWidth="1"/>
    <col min="4381" max="4381" width="11.5" style="211" bestFit="1" customWidth="1"/>
    <col min="4382" max="4382" width="10.5" style="211" bestFit="1" customWidth="1"/>
    <col min="4383" max="4608" width="9.1640625" style="211"/>
    <col min="4609" max="4609" width="4" style="211" customWidth="1"/>
    <col min="4610" max="4610" width="47.5" style="211" customWidth="1"/>
    <col min="4611" max="4611" width="10.6640625" style="211" customWidth="1"/>
    <col min="4612" max="4612" width="34.33203125" style="211" customWidth="1"/>
    <col min="4613" max="4613" width="8.83203125" style="211" customWidth="1"/>
    <col min="4614" max="4614" width="36.83203125" style="211" customWidth="1"/>
    <col min="4615" max="4615" width="14.5" style="211" customWidth="1"/>
    <col min="4616" max="4617" width="5.1640625" style="211" customWidth="1"/>
    <col min="4618" max="4618" width="4.6640625" style="211" customWidth="1"/>
    <col min="4619" max="4619" width="6.83203125" style="211" customWidth="1"/>
    <col min="4620" max="4620" width="6.1640625" style="211" customWidth="1"/>
    <col min="4621" max="4621" width="7.33203125" style="211" customWidth="1"/>
    <col min="4622" max="4623" width="6.6640625" style="211" customWidth="1"/>
    <col min="4624" max="4628" width="7.5" style="211" customWidth="1"/>
    <col min="4629" max="4629" width="4.83203125" style="211" customWidth="1"/>
    <col min="4630" max="4630" width="15" style="211" customWidth="1"/>
    <col min="4631" max="4631" width="13.5" style="211" customWidth="1"/>
    <col min="4632" max="4632" width="13.6640625" style="211" customWidth="1"/>
    <col min="4633" max="4633" width="13.1640625" style="211" customWidth="1"/>
    <col min="4634" max="4634" width="12.5" style="211" customWidth="1"/>
    <col min="4635" max="4635" width="14.33203125" style="211" customWidth="1"/>
    <col min="4636" max="4636" width="15.5" style="211" customWidth="1"/>
    <col min="4637" max="4637" width="11.5" style="211" bestFit="1" customWidth="1"/>
    <col min="4638" max="4638" width="10.5" style="211" bestFit="1" customWidth="1"/>
    <col min="4639" max="4864" width="9.1640625" style="211"/>
    <col min="4865" max="4865" width="4" style="211" customWidth="1"/>
    <col min="4866" max="4866" width="47.5" style="211" customWidth="1"/>
    <col min="4867" max="4867" width="10.6640625" style="211" customWidth="1"/>
    <col min="4868" max="4868" width="34.33203125" style="211" customWidth="1"/>
    <col min="4869" max="4869" width="8.83203125" style="211" customWidth="1"/>
    <col min="4870" max="4870" width="36.83203125" style="211" customWidth="1"/>
    <col min="4871" max="4871" width="14.5" style="211" customWidth="1"/>
    <col min="4872" max="4873" width="5.1640625" style="211" customWidth="1"/>
    <col min="4874" max="4874" width="4.6640625" style="211" customWidth="1"/>
    <col min="4875" max="4875" width="6.83203125" style="211" customWidth="1"/>
    <col min="4876" max="4876" width="6.1640625" style="211" customWidth="1"/>
    <col min="4877" max="4877" width="7.33203125" style="211" customWidth="1"/>
    <col min="4878" max="4879" width="6.6640625" style="211" customWidth="1"/>
    <col min="4880" max="4884" width="7.5" style="211" customWidth="1"/>
    <col min="4885" max="4885" width="4.83203125" style="211" customWidth="1"/>
    <col min="4886" max="4886" width="15" style="211" customWidth="1"/>
    <col min="4887" max="4887" width="13.5" style="211" customWidth="1"/>
    <col min="4888" max="4888" width="13.6640625" style="211" customWidth="1"/>
    <col min="4889" max="4889" width="13.1640625" style="211" customWidth="1"/>
    <col min="4890" max="4890" width="12.5" style="211" customWidth="1"/>
    <col min="4891" max="4891" width="14.33203125" style="211" customWidth="1"/>
    <col min="4892" max="4892" width="15.5" style="211" customWidth="1"/>
    <col min="4893" max="4893" width="11.5" style="211" bestFit="1" customWidth="1"/>
    <col min="4894" max="4894" width="10.5" style="211" bestFit="1" customWidth="1"/>
    <col min="4895" max="5120" width="9.1640625" style="211"/>
    <col min="5121" max="5121" width="4" style="211" customWidth="1"/>
    <col min="5122" max="5122" width="47.5" style="211" customWidth="1"/>
    <col min="5123" max="5123" width="10.6640625" style="211" customWidth="1"/>
    <col min="5124" max="5124" width="34.33203125" style="211" customWidth="1"/>
    <col min="5125" max="5125" width="8.83203125" style="211" customWidth="1"/>
    <col min="5126" max="5126" width="36.83203125" style="211" customWidth="1"/>
    <col min="5127" max="5127" width="14.5" style="211" customWidth="1"/>
    <col min="5128" max="5129" width="5.1640625" style="211" customWidth="1"/>
    <col min="5130" max="5130" width="4.6640625" style="211" customWidth="1"/>
    <col min="5131" max="5131" width="6.83203125" style="211" customWidth="1"/>
    <col min="5132" max="5132" width="6.1640625" style="211" customWidth="1"/>
    <col min="5133" max="5133" width="7.33203125" style="211" customWidth="1"/>
    <col min="5134" max="5135" width="6.6640625" style="211" customWidth="1"/>
    <col min="5136" max="5140" width="7.5" style="211" customWidth="1"/>
    <col min="5141" max="5141" width="4.83203125" style="211" customWidth="1"/>
    <col min="5142" max="5142" width="15" style="211" customWidth="1"/>
    <col min="5143" max="5143" width="13.5" style="211" customWidth="1"/>
    <col min="5144" max="5144" width="13.6640625" style="211" customWidth="1"/>
    <col min="5145" max="5145" width="13.1640625" style="211" customWidth="1"/>
    <col min="5146" max="5146" width="12.5" style="211" customWidth="1"/>
    <col min="5147" max="5147" width="14.33203125" style="211" customWidth="1"/>
    <col min="5148" max="5148" width="15.5" style="211" customWidth="1"/>
    <col min="5149" max="5149" width="11.5" style="211" bestFit="1" customWidth="1"/>
    <col min="5150" max="5150" width="10.5" style="211" bestFit="1" customWidth="1"/>
    <col min="5151" max="5376" width="9.1640625" style="211"/>
    <col min="5377" max="5377" width="4" style="211" customWidth="1"/>
    <col min="5378" max="5378" width="47.5" style="211" customWidth="1"/>
    <col min="5379" max="5379" width="10.6640625" style="211" customWidth="1"/>
    <col min="5380" max="5380" width="34.33203125" style="211" customWidth="1"/>
    <col min="5381" max="5381" width="8.83203125" style="211" customWidth="1"/>
    <col min="5382" max="5382" width="36.83203125" style="211" customWidth="1"/>
    <col min="5383" max="5383" width="14.5" style="211" customWidth="1"/>
    <col min="5384" max="5385" width="5.1640625" style="211" customWidth="1"/>
    <col min="5386" max="5386" width="4.6640625" style="211" customWidth="1"/>
    <col min="5387" max="5387" width="6.83203125" style="211" customWidth="1"/>
    <col min="5388" max="5388" width="6.1640625" style="211" customWidth="1"/>
    <col min="5389" max="5389" width="7.33203125" style="211" customWidth="1"/>
    <col min="5390" max="5391" width="6.6640625" style="211" customWidth="1"/>
    <col min="5392" max="5396" width="7.5" style="211" customWidth="1"/>
    <col min="5397" max="5397" width="4.83203125" style="211" customWidth="1"/>
    <col min="5398" max="5398" width="15" style="211" customWidth="1"/>
    <col min="5399" max="5399" width="13.5" style="211" customWidth="1"/>
    <col min="5400" max="5400" width="13.6640625" style="211" customWidth="1"/>
    <col min="5401" max="5401" width="13.1640625" style="211" customWidth="1"/>
    <col min="5402" max="5402" width="12.5" style="211" customWidth="1"/>
    <col min="5403" max="5403" width="14.33203125" style="211" customWidth="1"/>
    <col min="5404" max="5404" width="15.5" style="211" customWidth="1"/>
    <col min="5405" max="5405" width="11.5" style="211" bestFit="1" customWidth="1"/>
    <col min="5406" max="5406" width="10.5" style="211" bestFit="1" customWidth="1"/>
    <col min="5407" max="5632" width="9.1640625" style="211"/>
    <col min="5633" max="5633" width="4" style="211" customWidth="1"/>
    <col min="5634" max="5634" width="47.5" style="211" customWidth="1"/>
    <col min="5635" max="5635" width="10.6640625" style="211" customWidth="1"/>
    <col min="5636" max="5636" width="34.33203125" style="211" customWidth="1"/>
    <col min="5637" max="5637" width="8.83203125" style="211" customWidth="1"/>
    <col min="5638" max="5638" width="36.83203125" style="211" customWidth="1"/>
    <col min="5639" max="5639" width="14.5" style="211" customWidth="1"/>
    <col min="5640" max="5641" width="5.1640625" style="211" customWidth="1"/>
    <col min="5642" max="5642" width="4.6640625" style="211" customWidth="1"/>
    <col min="5643" max="5643" width="6.83203125" style="211" customWidth="1"/>
    <col min="5644" max="5644" width="6.1640625" style="211" customWidth="1"/>
    <col min="5645" max="5645" width="7.33203125" style="211" customWidth="1"/>
    <col min="5646" max="5647" width="6.6640625" style="211" customWidth="1"/>
    <col min="5648" max="5652" width="7.5" style="211" customWidth="1"/>
    <col min="5653" max="5653" width="4.83203125" style="211" customWidth="1"/>
    <col min="5654" max="5654" width="15" style="211" customWidth="1"/>
    <col min="5655" max="5655" width="13.5" style="211" customWidth="1"/>
    <col min="5656" max="5656" width="13.6640625" style="211" customWidth="1"/>
    <col min="5657" max="5657" width="13.1640625" style="211" customWidth="1"/>
    <col min="5658" max="5658" width="12.5" style="211" customWidth="1"/>
    <col min="5659" max="5659" width="14.33203125" style="211" customWidth="1"/>
    <col min="5660" max="5660" width="15.5" style="211" customWidth="1"/>
    <col min="5661" max="5661" width="11.5" style="211" bestFit="1" customWidth="1"/>
    <col min="5662" max="5662" width="10.5" style="211" bestFit="1" customWidth="1"/>
    <col min="5663" max="5888" width="9.1640625" style="211"/>
    <col min="5889" max="5889" width="4" style="211" customWidth="1"/>
    <col min="5890" max="5890" width="47.5" style="211" customWidth="1"/>
    <col min="5891" max="5891" width="10.6640625" style="211" customWidth="1"/>
    <col min="5892" max="5892" width="34.33203125" style="211" customWidth="1"/>
    <col min="5893" max="5893" width="8.83203125" style="211" customWidth="1"/>
    <col min="5894" max="5894" width="36.83203125" style="211" customWidth="1"/>
    <col min="5895" max="5895" width="14.5" style="211" customWidth="1"/>
    <col min="5896" max="5897" width="5.1640625" style="211" customWidth="1"/>
    <col min="5898" max="5898" width="4.6640625" style="211" customWidth="1"/>
    <col min="5899" max="5899" width="6.83203125" style="211" customWidth="1"/>
    <col min="5900" max="5900" width="6.1640625" style="211" customWidth="1"/>
    <col min="5901" max="5901" width="7.33203125" style="211" customWidth="1"/>
    <col min="5902" max="5903" width="6.6640625" style="211" customWidth="1"/>
    <col min="5904" max="5908" width="7.5" style="211" customWidth="1"/>
    <col min="5909" max="5909" width="4.83203125" style="211" customWidth="1"/>
    <col min="5910" max="5910" width="15" style="211" customWidth="1"/>
    <col min="5911" max="5911" width="13.5" style="211" customWidth="1"/>
    <col min="5912" max="5912" width="13.6640625" style="211" customWidth="1"/>
    <col min="5913" max="5913" width="13.1640625" style="211" customWidth="1"/>
    <col min="5914" max="5914" width="12.5" style="211" customWidth="1"/>
    <col min="5915" max="5915" width="14.33203125" style="211" customWidth="1"/>
    <col min="5916" max="5916" width="15.5" style="211" customWidth="1"/>
    <col min="5917" max="5917" width="11.5" style="211" bestFit="1" customWidth="1"/>
    <col min="5918" max="5918" width="10.5" style="211" bestFit="1" customWidth="1"/>
    <col min="5919" max="6144" width="9.1640625" style="211"/>
    <col min="6145" max="6145" width="4" style="211" customWidth="1"/>
    <col min="6146" max="6146" width="47.5" style="211" customWidth="1"/>
    <col min="6147" max="6147" width="10.6640625" style="211" customWidth="1"/>
    <col min="6148" max="6148" width="34.33203125" style="211" customWidth="1"/>
    <col min="6149" max="6149" width="8.83203125" style="211" customWidth="1"/>
    <col min="6150" max="6150" width="36.83203125" style="211" customWidth="1"/>
    <col min="6151" max="6151" width="14.5" style="211" customWidth="1"/>
    <col min="6152" max="6153" width="5.1640625" style="211" customWidth="1"/>
    <col min="6154" max="6154" width="4.6640625" style="211" customWidth="1"/>
    <col min="6155" max="6155" width="6.83203125" style="211" customWidth="1"/>
    <col min="6156" max="6156" width="6.1640625" style="211" customWidth="1"/>
    <col min="6157" max="6157" width="7.33203125" style="211" customWidth="1"/>
    <col min="6158" max="6159" width="6.6640625" style="211" customWidth="1"/>
    <col min="6160" max="6164" width="7.5" style="211" customWidth="1"/>
    <col min="6165" max="6165" width="4.83203125" style="211" customWidth="1"/>
    <col min="6166" max="6166" width="15" style="211" customWidth="1"/>
    <col min="6167" max="6167" width="13.5" style="211" customWidth="1"/>
    <col min="6168" max="6168" width="13.6640625" style="211" customWidth="1"/>
    <col min="6169" max="6169" width="13.1640625" style="211" customWidth="1"/>
    <col min="6170" max="6170" width="12.5" style="211" customWidth="1"/>
    <col min="6171" max="6171" width="14.33203125" style="211" customWidth="1"/>
    <col min="6172" max="6172" width="15.5" style="211" customWidth="1"/>
    <col min="6173" max="6173" width="11.5" style="211" bestFit="1" customWidth="1"/>
    <col min="6174" max="6174" width="10.5" style="211" bestFit="1" customWidth="1"/>
    <col min="6175" max="6400" width="9.1640625" style="211"/>
    <col min="6401" max="6401" width="4" style="211" customWidth="1"/>
    <col min="6402" max="6402" width="47.5" style="211" customWidth="1"/>
    <col min="6403" max="6403" width="10.6640625" style="211" customWidth="1"/>
    <col min="6404" max="6404" width="34.33203125" style="211" customWidth="1"/>
    <col min="6405" max="6405" width="8.83203125" style="211" customWidth="1"/>
    <col min="6406" max="6406" width="36.83203125" style="211" customWidth="1"/>
    <col min="6407" max="6407" width="14.5" style="211" customWidth="1"/>
    <col min="6408" max="6409" width="5.1640625" style="211" customWidth="1"/>
    <col min="6410" max="6410" width="4.6640625" style="211" customWidth="1"/>
    <col min="6411" max="6411" width="6.83203125" style="211" customWidth="1"/>
    <col min="6412" max="6412" width="6.1640625" style="211" customWidth="1"/>
    <col min="6413" max="6413" width="7.33203125" style="211" customWidth="1"/>
    <col min="6414" max="6415" width="6.6640625" style="211" customWidth="1"/>
    <col min="6416" max="6420" width="7.5" style="211" customWidth="1"/>
    <col min="6421" max="6421" width="4.83203125" style="211" customWidth="1"/>
    <col min="6422" max="6422" width="15" style="211" customWidth="1"/>
    <col min="6423" max="6423" width="13.5" style="211" customWidth="1"/>
    <col min="6424" max="6424" width="13.6640625" style="211" customWidth="1"/>
    <col min="6425" max="6425" width="13.1640625" style="211" customWidth="1"/>
    <col min="6426" max="6426" width="12.5" style="211" customWidth="1"/>
    <col min="6427" max="6427" width="14.33203125" style="211" customWidth="1"/>
    <col min="6428" max="6428" width="15.5" style="211" customWidth="1"/>
    <col min="6429" max="6429" width="11.5" style="211" bestFit="1" customWidth="1"/>
    <col min="6430" max="6430" width="10.5" style="211" bestFit="1" customWidth="1"/>
    <col min="6431" max="6656" width="9.1640625" style="211"/>
    <col min="6657" max="6657" width="4" style="211" customWidth="1"/>
    <col min="6658" max="6658" width="47.5" style="211" customWidth="1"/>
    <col min="6659" max="6659" width="10.6640625" style="211" customWidth="1"/>
    <col min="6660" max="6660" width="34.33203125" style="211" customWidth="1"/>
    <col min="6661" max="6661" width="8.83203125" style="211" customWidth="1"/>
    <col min="6662" max="6662" width="36.83203125" style="211" customWidth="1"/>
    <col min="6663" max="6663" width="14.5" style="211" customWidth="1"/>
    <col min="6664" max="6665" width="5.1640625" style="211" customWidth="1"/>
    <col min="6666" max="6666" width="4.6640625" style="211" customWidth="1"/>
    <col min="6667" max="6667" width="6.83203125" style="211" customWidth="1"/>
    <col min="6668" max="6668" width="6.1640625" style="211" customWidth="1"/>
    <col min="6669" max="6669" width="7.33203125" style="211" customWidth="1"/>
    <col min="6670" max="6671" width="6.6640625" style="211" customWidth="1"/>
    <col min="6672" max="6676" width="7.5" style="211" customWidth="1"/>
    <col min="6677" max="6677" width="4.83203125" style="211" customWidth="1"/>
    <col min="6678" max="6678" width="15" style="211" customWidth="1"/>
    <col min="6679" max="6679" width="13.5" style="211" customWidth="1"/>
    <col min="6680" max="6680" width="13.6640625" style="211" customWidth="1"/>
    <col min="6681" max="6681" width="13.1640625" style="211" customWidth="1"/>
    <col min="6682" max="6682" width="12.5" style="211" customWidth="1"/>
    <col min="6683" max="6683" width="14.33203125" style="211" customWidth="1"/>
    <col min="6684" max="6684" width="15.5" style="211" customWidth="1"/>
    <col min="6685" max="6685" width="11.5" style="211" bestFit="1" customWidth="1"/>
    <col min="6686" max="6686" width="10.5" style="211" bestFit="1" customWidth="1"/>
    <col min="6687" max="6912" width="9.1640625" style="211"/>
    <col min="6913" max="6913" width="4" style="211" customWidth="1"/>
    <col min="6914" max="6914" width="47.5" style="211" customWidth="1"/>
    <col min="6915" max="6915" width="10.6640625" style="211" customWidth="1"/>
    <col min="6916" max="6916" width="34.33203125" style="211" customWidth="1"/>
    <col min="6917" max="6917" width="8.83203125" style="211" customWidth="1"/>
    <col min="6918" max="6918" width="36.83203125" style="211" customWidth="1"/>
    <col min="6919" max="6919" width="14.5" style="211" customWidth="1"/>
    <col min="6920" max="6921" width="5.1640625" style="211" customWidth="1"/>
    <col min="6922" max="6922" width="4.6640625" style="211" customWidth="1"/>
    <col min="6923" max="6923" width="6.83203125" style="211" customWidth="1"/>
    <col min="6924" max="6924" width="6.1640625" style="211" customWidth="1"/>
    <col min="6925" max="6925" width="7.33203125" style="211" customWidth="1"/>
    <col min="6926" max="6927" width="6.6640625" style="211" customWidth="1"/>
    <col min="6928" max="6932" width="7.5" style="211" customWidth="1"/>
    <col min="6933" max="6933" width="4.83203125" style="211" customWidth="1"/>
    <col min="6934" max="6934" width="15" style="211" customWidth="1"/>
    <col min="6935" max="6935" width="13.5" style="211" customWidth="1"/>
    <col min="6936" max="6936" width="13.6640625" style="211" customWidth="1"/>
    <col min="6937" max="6937" width="13.1640625" style="211" customWidth="1"/>
    <col min="6938" max="6938" width="12.5" style="211" customWidth="1"/>
    <col min="6939" max="6939" width="14.33203125" style="211" customWidth="1"/>
    <col min="6940" max="6940" width="15.5" style="211" customWidth="1"/>
    <col min="6941" max="6941" width="11.5" style="211" bestFit="1" customWidth="1"/>
    <col min="6942" max="6942" width="10.5" style="211" bestFit="1" customWidth="1"/>
    <col min="6943" max="7168" width="9.1640625" style="211"/>
    <col min="7169" max="7169" width="4" style="211" customWidth="1"/>
    <col min="7170" max="7170" width="47.5" style="211" customWidth="1"/>
    <col min="7171" max="7171" width="10.6640625" style="211" customWidth="1"/>
    <col min="7172" max="7172" width="34.33203125" style="211" customWidth="1"/>
    <col min="7173" max="7173" width="8.83203125" style="211" customWidth="1"/>
    <col min="7174" max="7174" width="36.83203125" style="211" customWidth="1"/>
    <col min="7175" max="7175" width="14.5" style="211" customWidth="1"/>
    <col min="7176" max="7177" width="5.1640625" style="211" customWidth="1"/>
    <col min="7178" max="7178" width="4.6640625" style="211" customWidth="1"/>
    <col min="7179" max="7179" width="6.83203125" style="211" customWidth="1"/>
    <col min="7180" max="7180" width="6.1640625" style="211" customWidth="1"/>
    <col min="7181" max="7181" width="7.33203125" style="211" customWidth="1"/>
    <col min="7182" max="7183" width="6.6640625" style="211" customWidth="1"/>
    <col min="7184" max="7188" width="7.5" style="211" customWidth="1"/>
    <col min="7189" max="7189" width="4.83203125" style="211" customWidth="1"/>
    <col min="7190" max="7190" width="15" style="211" customWidth="1"/>
    <col min="7191" max="7191" width="13.5" style="211" customWidth="1"/>
    <col min="7192" max="7192" width="13.6640625" style="211" customWidth="1"/>
    <col min="7193" max="7193" width="13.1640625" style="211" customWidth="1"/>
    <col min="7194" max="7194" width="12.5" style="211" customWidth="1"/>
    <col min="7195" max="7195" width="14.33203125" style="211" customWidth="1"/>
    <col min="7196" max="7196" width="15.5" style="211" customWidth="1"/>
    <col min="7197" max="7197" width="11.5" style="211" bestFit="1" customWidth="1"/>
    <col min="7198" max="7198" width="10.5" style="211" bestFit="1" customWidth="1"/>
    <col min="7199" max="7424" width="9.1640625" style="211"/>
    <col min="7425" max="7425" width="4" style="211" customWidth="1"/>
    <col min="7426" max="7426" width="47.5" style="211" customWidth="1"/>
    <col min="7427" max="7427" width="10.6640625" style="211" customWidth="1"/>
    <col min="7428" max="7428" width="34.33203125" style="211" customWidth="1"/>
    <col min="7429" max="7429" width="8.83203125" style="211" customWidth="1"/>
    <col min="7430" max="7430" width="36.83203125" style="211" customWidth="1"/>
    <col min="7431" max="7431" width="14.5" style="211" customWidth="1"/>
    <col min="7432" max="7433" width="5.1640625" style="211" customWidth="1"/>
    <col min="7434" max="7434" width="4.6640625" style="211" customWidth="1"/>
    <col min="7435" max="7435" width="6.83203125" style="211" customWidth="1"/>
    <col min="7436" max="7436" width="6.1640625" style="211" customWidth="1"/>
    <col min="7437" max="7437" width="7.33203125" style="211" customWidth="1"/>
    <col min="7438" max="7439" width="6.6640625" style="211" customWidth="1"/>
    <col min="7440" max="7444" width="7.5" style="211" customWidth="1"/>
    <col min="7445" max="7445" width="4.83203125" style="211" customWidth="1"/>
    <col min="7446" max="7446" width="15" style="211" customWidth="1"/>
    <col min="7447" max="7447" width="13.5" style="211" customWidth="1"/>
    <col min="7448" max="7448" width="13.6640625" style="211" customWidth="1"/>
    <col min="7449" max="7449" width="13.1640625" style="211" customWidth="1"/>
    <col min="7450" max="7450" width="12.5" style="211" customWidth="1"/>
    <col min="7451" max="7451" width="14.33203125" style="211" customWidth="1"/>
    <col min="7452" max="7452" width="15.5" style="211" customWidth="1"/>
    <col min="7453" max="7453" width="11.5" style="211" bestFit="1" customWidth="1"/>
    <col min="7454" max="7454" width="10.5" style="211" bestFit="1" customWidth="1"/>
    <col min="7455" max="7680" width="9.1640625" style="211"/>
    <col min="7681" max="7681" width="4" style="211" customWidth="1"/>
    <col min="7682" max="7682" width="47.5" style="211" customWidth="1"/>
    <col min="7683" max="7683" width="10.6640625" style="211" customWidth="1"/>
    <col min="7684" max="7684" width="34.33203125" style="211" customWidth="1"/>
    <col min="7685" max="7685" width="8.83203125" style="211" customWidth="1"/>
    <col min="7686" max="7686" width="36.83203125" style="211" customWidth="1"/>
    <col min="7687" max="7687" width="14.5" style="211" customWidth="1"/>
    <col min="7688" max="7689" width="5.1640625" style="211" customWidth="1"/>
    <col min="7690" max="7690" width="4.6640625" style="211" customWidth="1"/>
    <col min="7691" max="7691" width="6.83203125" style="211" customWidth="1"/>
    <col min="7692" max="7692" width="6.1640625" style="211" customWidth="1"/>
    <col min="7693" max="7693" width="7.33203125" style="211" customWidth="1"/>
    <col min="7694" max="7695" width="6.6640625" style="211" customWidth="1"/>
    <col min="7696" max="7700" width="7.5" style="211" customWidth="1"/>
    <col min="7701" max="7701" width="4.83203125" style="211" customWidth="1"/>
    <col min="7702" max="7702" width="15" style="211" customWidth="1"/>
    <col min="7703" max="7703" width="13.5" style="211" customWidth="1"/>
    <col min="7704" max="7704" width="13.6640625" style="211" customWidth="1"/>
    <col min="7705" max="7705" width="13.1640625" style="211" customWidth="1"/>
    <col min="7706" max="7706" width="12.5" style="211" customWidth="1"/>
    <col min="7707" max="7707" width="14.33203125" style="211" customWidth="1"/>
    <col min="7708" max="7708" width="15.5" style="211" customWidth="1"/>
    <col min="7709" max="7709" width="11.5" style="211" bestFit="1" customWidth="1"/>
    <col min="7710" max="7710" width="10.5" style="211" bestFit="1" customWidth="1"/>
    <col min="7711" max="7936" width="9.1640625" style="211"/>
    <col min="7937" max="7937" width="4" style="211" customWidth="1"/>
    <col min="7938" max="7938" width="47.5" style="211" customWidth="1"/>
    <col min="7939" max="7939" width="10.6640625" style="211" customWidth="1"/>
    <col min="7940" max="7940" width="34.33203125" style="211" customWidth="1"/>
    <col min="7941" max="7941" width="8.83203125" style="211" customWidth="1"/>
    <col min="7942" max="7942" width="36.83203125" style="211" customWidth="1"/>
    <col min="7943" max="7943" width="14.5" style="211" customWidth="1"/>
    <col min="7944" max="7945" width="5.1640625" style="211" customWidth="1"/>
    <col min="7946" max="7946" width="4.6640625" style="211" customWidth="1"/>
    <col min="7947" max="7947" width="6.83203125" style="211" customWidth="1"/>
    <col min="7948" max="7948" width="6.1640625" style="211" customWidth="1"/>
    <col min="7949" max="7949" width="7.33203125" style="211" customWidth="1"/>
    <col min="7950" max="7951" width="6.6640625" style="211" customWidth="1"/>
    <col min="7952" max="7956" width="7.5" style="211" customWidth="1"/>
    <col min="7957" max="7957" width="4.83203125" style="211" customWidth="1"/>
    <col min="7958" max="7958" width="15" style="211" customWidth="1"/>
    <col min="7959" max="7959" width="13.5" style="211" customWidth="1"/>
    <col min="7960" max="7960" width="13.6640625" style="211" customWidth="1"/>
    <col min="7961" max="7961" width="13.1640625" style="211" customWidth="1"/>
    <col min="7962" max="7962" width="12.5" style="211" customWidth="1"/>
    <col min="7963" max="7963" width="14.33203125" style="211" customWidth="1"/>
    <col min="7964" max="7964" width="15.5" style="211" customWidth="1"/>
    <col min="7965" max="7965" width="11.5" style="211" bestFit="1" customWidth="1"/>
    <col min="7966" max="7966" width="10.5" style="211" bestFit="1" customWidth="1"/>
    <col min="7967" max="8192" width="9.1640625" style="211"/>
    <col min="8193" max="8193" width="4" style="211" customWidth="1"/>
    <col min="8194" max="8194" width="47.5" style="211" customWidth="1"/>
    <col min="8195" max="8195" width="10.6640625" style="211" customWidth="1"/>
    <col min="8196" max="8196" width="34.33203125" style="211" customWidth="1"/>
    <col min="8197" max="8197" width="8.83203125" style="211" customWidth="1"/>
    <col min="8198" max="8198" width="36.83203125" style="211" customWidth="1"/>
    <col min="8199" max="8199" width="14.5" style="211" customWidth="1"/>
    <col min="8200" max="8201" width="5.1640625" style="211" customWidth="1"/>
    <col min="8202" max="8202" width="4.6640625" style="211" customWidth="1"/>
    <col min="8203" max="8203" width="6.83203125" style="211" customWidth="1"/>
    <col min="8204" max="8204" width="6.1640625" style="211" customWidth="1"/>
    <col min="8205" max="8205" width="7.33203125" style="211" customWidth="1"/>
    <col min="8206" max="8207" width="6.6640625" style="211" customWidth="1"/>
    <col min="8208" max="8212" width="7.5" style="211" customWidth="1"/>
    <col min="8213" max="8213" width="4.83203125" style="211" customWidth="1"/>
    <col min="8214" max="8214" width="15" style="211" customWidth="1"/>
    <col min="8215" max="8215" width="13.5" style="211" customWidth="1"/>
    <col min="8216" max="8216" width="13.6640625" style="211" customWidth="1"/>
    <col min="8217" max="8217" width="13.1640625" style="211" customWidth="1"/>
    <col min="8218" max="8218" width="12.5" style="211" customWidth="1"/>
    <col min="8219" max="8219" width="14.33203125" style="211" customWidth="1"/>
    <col min="8220" max="8220" width="15.5" style="211" customWidth="1"/>
    <col min="8221" max="8221" width="11.5" style="211" bestFit="1" customWidth="1"/>
    <col min="8222" max="8222" width="10.5" style="211" bestFit="1" customWidth="1"/>
    <col min="8223" max="8448" width="9.1640625" style="211"/>
    <col min="8449" max="8449" width="4" style="211" customWidth="1"/>
    <col min="8450" max="8450" width="47.5" style="211" customWidth="1"/>
    <col min="8451" max="8451" width="10.6640625" style="211" customWidth="1"/>
    <col min="8452" max="8452" width="34.33203125" style="211" customWidth="1"/>
    <col min="8453" max="8453" width="8.83203125" style="211" customWidth="1"/>
    <col min="8454" max="8454" width="36.83203125" style="211" customWidth="1"/>
    <col min="8455" max="8455" width="14.5" style="211" customWidth="1"/>
    <col min="8456" max="8457" width="5.1640625" style="211" customWidth="1"/>
    <col min="8458" max="8458" width="4.6640625" style="211" customWidth="1"/>
    <col min="8459" max="8459" width="6.83203125" style="211" customWidth="1"/>
    <col min="8460" max="8460" width="6.1640625" style="211" customWidth="1"/>
    <col min="8461" max="8461" width="7.33203125" style="211" customWidth="1"/>
    <col min="8462" max="8463" width="6.6640625" style="211" customWidth="1"/>
    <col min="8464" max="8468" width="7.5" style="211" customWidth="1"/>
    <col min="8469" max="8469" width="4.83203125" style="211" customWidth="1"/>
    <col min="8470" max="8470" width="15" style="211" customWidth="1"/>
    <col min="8471" max="8471" width="13.5" style="211" customWidth="1"/>
    <col min="8472" max="8472" width="13.6640625" style="211" customWidth="1"/>
    <col min="8473" max="8473" width="13.1640625" style="211" customWidth="1"/>
    <col min="8474" max="8474" width="12.5" style="211" customWidth="1"/>
    <col min="8475" max="8475" width="14.33203125" style="211" customWidth="1"/>
    <col min="8476" max="8476" width="15.5" style="211" customWidth="1"/>
    <col min="8477" max="8477" width="11.5" style="211" bestFit="1" customWidth="1"/>
    <col min="8478" max="8478" width="10.5" style="211" bestFit="1" customWidth="1"/>
    <col min="8479" max="8704" width="9.1640625" style="211"/>
    <col min="8705" max="8705" width="4" style="211" customWidth="1"/>
    <col min="8706" max="8706" width="47.5" style="211" customWidth="1"/>
    <col min="8707" max="8707" width="10.6640625" style="211" customWidth="1"/>
    <col min="8708" max="8708" width="34.33203125" style="211" customWidth="1"/>
    <col min="8709" max="8709" width="8.83203125" style="211" customWidth="1"/>
    <col min="8710" max="8710" width="36.83203125" style="211" customWidth="1"/>
    <col min="8711" max="8711" width="14.5" style="211" customWidth="1"/>
    <col min="8712" max="8713" width="5.1640625" style="211" customWidth="1"/>
    <col min="8714" max="8714" width="4.6640625" style="211" customWidth="1"/>
    <col min="8715" max="8715" width="6.83203125" style="211" customWidth="1"/>
    <col min="8716" max="8716" width="6.1640625" style="211" customWidth="1"/>
    <col min="8717" max="8717" width="7.33203125" style="211" customWidth="1"/>
    <col min="8718" max="8719" width="6.6640625" style="211" customWidth="1"/>
    <col min="8720" max="8724" width="7.5" style="211" customWidth="1"/>
    <col min="8725" max="8725" width="4.83203125" style="211" customWidth="1"/>
    <col min="8726" max="8726" width="15" style="211" customWidth="1"/>
    <col min="8727" max="8727" width="13.5" style="211" customWidth="1"/>
    <col min="8728" max="8728" width="13.6640625" style="211" customWidth="1"/>
    <col min="8729" max="8729" width="13.1640625" style="211" customWidth="1"/>
    <col min="8730" max="8730" width="12.5" style="211" customWidth="1"/>
    <col min="8731" max="8731" width="14.33203125" style="211" customWidth="1"/>
    <col min="8732" max="8732" width="15.5" style="211" customWidth="1"/>
    <col min="8733" max="8733" width="11.5" style="211" bestFit="1" customWidth="1"/>
    <col min="8734" max="8734" width="10.5" style="211" bestFit="1" customWidth="1"/>
    <col min="8735" max="8960" width="9.1640625" style="211"/>
    <col min="8961" max="8961" width="4" style="211" customWidth="1"/>
    <col min="8962" max="8962" width="47.5" style="211" customWidth="1"/>
    <col min="8963" max="8963" width="10.6640625" style="211" customWidth="1"/>
    <col min="8964" max="8964" width="34.33203125" style="211" customWidth="1"/>
    <col min="8965" max="8965" width="8.83203125" style="211" customWidth="1"/>
    <col min="8966" max="8966" width="36.83203125" style="211" customWidth="1"/>
    <col min="8967" max="8967" width="14.5" style="211" customWidth="1"/>
    <col min="8968" max="8969" width="5.1640625" style="211" customWidth="1"/>
    <col min="8970" max="8970" width="4.6640625" style="211" customWidth="1"/>
    <col min="8971" max="8971" width="6.83203125" style="211" customWidth="1"/>
    <col min="8972" max="8972" width="6.1640625" style="211" customWidth="1"/>
    <col min="8973" max="8973" width="7.33203125" style="211" customWidth="1"/>
    <col min="8974" max="8975" width="6.6640625" style="211" customWidth="1"/>
    <col min="8976" max="8980" width="7.5" style="211" customWidth="1"/>
    <col min="8981" max="8981" width="4.83203125" style="211" customWidth="1"/>
    <col min="8982" max="8982" width="15" style="211" customWidth="1"/>
    <col min="8983" max="8983" width="13.5" style="211" customWidth="1"/>
    <col min="8984" max="8984" width="13.6640625" style="211" customWidth="1"/>
    <col min="8985" max="8985" width="13.1640625" style="211" customWidth="1"/>
    <col min="8986" max="8986" width="12.5" style="211" customWidth="1"/>
    <col min="8987" max="8987" width="14.33203125" style="211" customWidth="1"/>
    <col min="8988" max="8988" width="15.5" style="211" customWidth="1"/>
    <col min="8989" max="8989" width="11.5" style="211" bestFit="1" customWidth="1"/>
    <col min="8990" max="8990" width="10.5" style="211" bestFit="1" customWidth="1"/>
    <col min="8991" max="9216" width="9.1640625" style="211"/>
    <col min="9217" max="9217" width="4" style="211" customWidth="1"/>
    <col min="9218" max="9218" width="47.5" style="211" customWidth="1"/>
    <col min="9219" max="9219" width="10.6640625" style="211" customWidth="1"/>
    <col min="9220" max="9220" width="34.33203125" style="211" customWidth="1"/>
    <col min="9221" max="9221" width="8.83203125" style="211" customWidth="1"/>
    <col min="9222" max="9222" width="36.83203125" style="211" customWidth="1"/>
    <col min="9223" max="9223" width="14.5" style="211" customWidth="1"/>
    <col min="9224" max="9225" width="5.1640625" style="211" customWidth="1"/>
    <col min="9226" max="9226" width="4.6640625" style="211" customWidth="1"/>
    <col min="9227" max="9227" width="6.83203125" style="211" customWidth="1"/>
    <col min="9228" max="9228" width="6.1640625" style="211" customWidth="1"/>
    <col min="9229" max="9229" width="7.33203125" style="211" customWidth="1"/>
    <col min="9230" max="9231" width="6.6640625" style="211" customWidth="1"/>
    <col min="9232" max="9236" width="7.5" style="211" customWidth="1"/>
    <col min="9237" max="9237" width="4.83203125" style="211" customWidth="1"/>
    <col min="9238" max="9238" width="15" style="211" customWidth="1"/>
    <col min="9239" max="9239" width="13.5" style="211" customWidth="1"/>
    <col min="9240" max="9240" width="13.6640625" style="211" customWidth="1"/>
    <col min="9241" max="9241" width="13.1640625" style="211" customWidth="1"/>
    <col min="9242" max="9242" width="12.5" style="211" customWidth="1"/>
    <col min="9243" max="9243" width="14.33203125" style="211" customWidth="1"/>
    <col min="9244" max="9244" width="15.5" style="211" customWidth="1"/>
    <col min="9245" max="9245" width="11.5" style="211" bestFit="1" customWidth="1"/>
    <col min="9246" max="9246" width="10.5" style="211" bestFit="1" customWidth="1"/>
    <col min="9247" max="9472" width="9.1640625" style="211"/>
    <col min="9473" max="9473" width="4" style="211" customWidth="1"/>
    <col min="9474" max="9474" width="47.5" style="211" customWidth="1"/>
    <col min="9475" max="9475" width="10.6640625" style="211" customWidth="1"/>
    <col min="9476" max="9476" width="34.33203125" style="211" customWidth="1"/>
    <col min="9477" max="9477" width="8.83203125" style="211" customWidth="1"/>
    <col min="9478" max="9478" width="36.83203125" style="211" customWidth="1"/>
    <col min="9479" max="9479" width="14.5" style="211" customWidth="1"/>
    <col min="9480" max="9481" width="5.1640625" style="211" customWidth="1"/>
    <col min="9482" max="9482" width="4.6640625" style="211" customWidth="1"/>
    <col min="9483" max="9483" width="6.83203125" style="211" customWidth="1"/>
    <col min="9484" max="9484" width="6.1640625" style="211" customWidth="1"/>
    <col min="9485" max="9485" width="7.33203125" style="211" customWidth="1"/>
    <col min="9486" max="9487" width="6.6640625" style="211" customWidth="1"/>
    <col min="9488" max="9492" width="7.5" style="211" customWidth="1"/>
    <col min="9493" max="9493" width="4.83203125" style="211" customWidth="1"/>
    <col min="9494" max="9494" width="15" style="211" customWidth="1"/>
    <col min="9495" max="9495" width="13.5" style="211" customWidth="1"/>
    <col min="9496" max="9496" width="13.6640625" style="211" customWidth="1"/>
    <col min="9497" max="9497" width="13.1640625" style="211" customWidth="1"/>
    <col min="9498" max="9498" width="12.5" style="211" customWidth="1"/>
    <col min="9499" max="9499" width="14.33203125" style="211" customWidth="1"/>
    <col min="9500" max="9500" width="15.5" style="211" customWidth="1"/>
    <col min="9501" max="9501" width="11.5" style="211" bestFit="1" customWidth="1"/>
    <col min="9502" max="9502" width="10.5" style="211" bestFit="1" customWidth="1"/>
    <col min="9503" max="9728" width="9.1640625" style="211"/>
    <col min="9729" max="9729" width="4" style="211" customWidth="1"/>
    <col min="9730" max="9730" width="47.5" style="211" customWidth="1"/>
    <col min="9731" max="9731" width="10.6640625" style="211" customWidth="1"/>
    <col min="9732" max="9732" width="34.33203125" style="211" customWidth="1"/>
    <col min="9733" max="9733" width="8.83203125" style="211" customWidth="1"/>
    <col min="9734" max="9734" width="36.83203125" style="211" customWidth="1"/>
    <col min="9735" max="9735" width="14.5" style="211" customWidth="1"/>
    <col min="9736" max="9737" width="5.1640625" style="211" customWidth="1"/>
    <col min="9738" max="9738" width="4.6640625" style="211" customWidth="1"/>
    <col min="9739" max="9739" width="6.83203125" style="211" customWidth="1"/>
    <col min="9740" max="9740" width="6.1640625" style="211" customWidth="1"/>
    <col min="9741" max="9741" width="7.33203125" style="211" customWidth="1"/>
    <col min="9742" max="9743" width="6.6640625" style="211" customWidth="1"/>
    <col min="9744" max="9748" width="7.5" style="211" customWidth="1"/>
    <col min="9749" max="9749" width="4.83203125" style="211" customWidth="1"/>
    <col min="9750" max="9750" width="15" style="211" customWidth="1"/>
    <col min="9751" max="9751" width="13.5" style="211" customWidth="1"/>
    <col min="9752" max="9752" width="13.6640625" style="211" customWidth="1"/>
    <col min="9753" max="9753" width="13.1640625" style="211" customWidth="1"/>
    <col min="9754" max="9754" width="12.5" style="211" customWidth="1"/>
    <col min="9755" max="9755" width="14.33203125" style="211" customWidth="1"/>
    <col min="9756" max="9756" width="15.5" style="211" customWidth="1"/>
    <col min="9757" max="9757" width="11.5" style="211" bestFit="1" customWidth="1"/>
    <col min="9758" max="9758" width="10.5" style="211" bestFit="1" customWidth="1"/>
    <col min="9759" max="9984" width="9.1640625" style="211"/>
    <col min="9985" max="9985" width="4" style="211" customWidth="1"/>
    <col min="9986" max="9986" width="47.5" style="211" customWidth="1"/>
    <col min="9987" max="9987" width="10.6640625" style="211" customWidth="1"/>
    <col min="9988" max="9988" width="34.33203125" style="211" customWidth="1"/>
    <col min="9989" max="9989" width="8.83203125" style="211" customWidth="1"/>
    <col min="9990" max="9990" width="36.83203125" style="211" customWidth="1"/>
    <col min="9991" max="9991" width="14.5" style="211" customWidth="1"/>
    <col min="9992" max="9993" width="5.1640625" style="211" customWidth="1"/>
    <col min="9994" max="9994" width="4.6640625" style="211" customWidth="1"/>
    <col min="9995" max="9995" width="6.83203125" style="211" customWidth="1"/>
    <col min="9996" max="9996" width="6.1640625" style="211" customWidth="1"/>
    <col min="9997" max="9997" width="7.33203125" style="211" customWidth="1"/>
    <col min="9998" max="9999" width="6.6640625" style="211" customWidth="1"/>
    <col min="10000" max="10004" width="7.5" style="211" customWidth="1"/>
    <col min="10005" max="10005" width="4.83203125" style="211" customWidth="1"/>
    <col min="10006" max="10006" width="15" style="211" customWidth="1"/>
    <col min="10007" max="10007" width="13.5" style="211" customWidth="1"/>
    <col min="10008" max="10008" width="13.6640625" style="211" customWidth="1"/>
    <col min="10009" max="10009" width="13.1640625" style="211" customWidth="1"/>
    <col min="10010" max="10010" width="12.5" style="211" customWidth="1"/>
    <col min="10011" max="10011" width="14.33203125" style="211" customWidth="1"/>
    <col min="10012" max="10012" width="15.5" style="211" customWidth="1"/>
    <col min="10013" max="10013" width="11.5" style="211" bestFit="1" customWidth="1"/>
    <col min="10014" max="10014" width="10.5" style="211" bestFit="1" customWidth="1"/>
    <col min="10015" max="10240" width="9.1640625" style="211"/>
    <col min="10241" max="10241" width="4" style="211" customWidth="1"/>
    <col min="10242" max="10242" width="47.5" style="211" customWidth="1"/>
    <col min="10243" max="10243" width="10.6640625" style="211" customWidth="1"/>
    <col min="10244" max="10244" width="34.33203125" style="211" customWidth="1"/>
    <col min="10245" max="10245" width="8.83203125" style="211" customWidth="1"/>
    <col min="10246" max="10246" width="36.83203125" style="211" customWidth="1"/>
    <col min="10247" max="10247" width="14.5" style="211" customWidth="1"/>
    <col min="10248" max="10249" width="5.1640625" style="211" customWidth="1"/>
    <col min="10250" max="10250" width="4.6640625" style="211" customWidth="1"/>
    <col min="10251" max="10251" width="6.83203125" style="211" customWidth="1"/>
    <col min="10252" max="10252" width="6.1640625" style="211" customWidth="1"/>
    <col min="10253" max="10253" width="7.33203125" style="211" customWidth="1"/>
    <col min="10254" max="10255" width="6.6640625" style="211" customWidth="1"/>
    <col min="10256" max="10260" width="7.5" style="211" customWidth="1"/>
    <col min="10261" max="10261" width="4.83203125" style="211" customWidth="1"/>
    <col min="10262" max="10262" width="15" style="211" customWidth="1"/>
    <col min="10263" max="10263" width="13.5" style="211" customWidth="1"/>
    <col min="10264" max="10264" width="13.6640625" style="211" customWidth="1"/>
    <col min="10265" max="10265" width="13.1640625" style="211" customWidth="1"/>
    <col min="10266" max="10266" width="12.5" style="211" customWidth="1"/>
    <col min="10267" max="10267" width="14.33203125" style="211" customWidth="1"/>
    <col min="10268" max="10268" width="15.5" style="211" customWidth="1"/>
    <col min="10269" max="10269" width="11.5" style="211" bestFit="1" customWidth="1"/>
    <col min="10270" max="10270" width="10.5" style="211" bestFit="1" customWidth="1"/>
    <col min="10271" max="10496" width="9.1640625" style="211"/>
    <col min="10497" max="10497" width="4" style="211" customWidth="1"/>
    <col min="10498" max="10498" width="47.5" style="211" customWidth="1"/>
    <col min="10499" max="10499" width="10.6640625" style="211" customWidth="1"/>
    <col min="10500" max="10500" width="34.33203125" style="211" customWidth="1"/>
    <col min="10501" max="10501" width="8.83203125" style="211" customWidth="1"/>
    <col min="10502" max="10502" width="36.83203125" style="211" customWidth="1"/>
    <col min="10503" max="10503" width="14.5" style="211" customWidth="1"/>
    <col min="10504" max="10505" width="5.1640625" style="211" customWidth="1"/>
    <col min="10506" max="10506" width="4.6640625" style="211" customWidth="1"/>
    <col min="10507" max="10507" width="6.83203125" style="211" customWidth="1"/>
    <col min="10508" max="10508" width="6.1640625" style="211" customWidth="1"/>
    <col min="10509" max="10509" width="7.33203125" style="211" customWidth="1"/>
    <col min="10510" max="10511" width="6.6640625" style="211" customWidth="1"/>
    <col min="10512" max="10516" width="7.5" style="211" customWidth="1"/>
    <col min="10517" max="10517" width="4.83203125" style="211" customWidth="1"/>
    <col min="10518" max="10518" width="15" style="211" customWidth="1"/>
    <col min="10519" max="10519" width="13.5" style="211" customWidth="1"/>
    <col min="10520" max="10520" width="13.6640625" style="211" customWidth="1"/>
    <col min="10521" max="10521" width="13.1640625" style="211" customWidth="1"/>
    <col min="10522" max="10522" width="12.5" style="211" customWidth="1"/>
    <col min="10523" max="10523" width="14.33203125" style="211" customWidth="1"/>
    <col min="10524" max="10524" width="15.5" style="211" customWidth="1"/>
    <col min="10525" max="10525" width="11.5" style="211" bestFit="1" customWidth="1"/>
    <col min="10526" max="10526" width="10.5" style="211" bestFit="1" customWidth="1"/>
    <col min="10527" max="10752" width="9.1640625" style="211"/>
    <col min="10753" max="10753" width="4" style="211" customWidth="1"/>
    <col min="10754" max="10754" width="47.5" style="211" customWidth="1"/>
    <col min="10755" max="10755" width="10.6640625" style="211" customWidth="1"/>
    <col min="10756" max="10756" width="34.33203125" style="211" customWidth="1"/>
    <col min="10757" max="10757" width="8.83203125" style="211" customWidth="1"/>
    <col min="10758" max="10758" width="36.83203125" style="211" customWidth="1"/>
    <col min="10759" max="10759" width="14.5" style="211" customWidth="1"/>
    <col min="10760" max="10761" width="5.1640625" style="211" customWidth="1"/>
    <col min="10762" max="10762" width="4.6640625" style="211" customWidth="1"/>
    <col min="10763" max="10763" width="6.83203125" style="211" customWidth="1"/>
    <col min="10764" max="10764" width="6.1640625" style="211" customWidth="1"/>
    <col min="10765" max="10765" width="7.33203125" style="211" customWidth="1"/>
    <col min="10766" max="10767" width="6.6640625" style="211" customWidth="1"/>
    <col min="10768" max="10772" width="7.5" style="211" customWidth="1"/>
    <col min="10773" max="10773" width="4.83203125" style="211" customWidth="1"/>
    <col min="10774" max="10774" width="15" style="211" customWidth="1"/>
    <col min="10775" max="10775" width="13.5" style="211" customWidth="1"/>
    <col min="10776" max="10776" width="13.6640625" style="211" customWidth="1"/>
    <col min="10777" max="10777" width="13.1640625" style="211" customWidth="1"/>
    <col min="10778" max="10778" width="12.5" style="211" customWidth="1"/>
    <col min="10779" max="10779" width="14.33203125" style="211" customWidth="1"/>
    <col min="10780" max="10780" width="15.5" style="211" customWidth="1"/>
    <col min="10781" max="10781" width="11.5" style="211" bestFit="1" customWidth="1"/>
    <col min="10782" max="10782" width="10.5" style="211" bestFit="1" customWidth="1"/>
    <col min="10783" max="11008" width="9.1640625" style="211"/>
    <col min="11009" max="11009" width="4" style="211" customWidth="1"/>
    <col min="11010" max="11010" width="47.5" style="211" customWidth="1"/>
    <col min="11011" max="11011" width="10.6640625" style="211" customWidth="1"/>
    <col min="11012" max="11012" width="34.33203125" style="211" customWidth="1"/>
    <col min="11013" max="11013" width="8.83203125" style="211" customWidth="1"/>
    <col min="11014" max="11014" width="36.83203125" style="211" customWidth="1"/>
    <col min="11015" max="11015" width="14.5" style="211" customWidth="1"/>
    <col min="11016" max="11017" width="5.1640625" style="211" customWidth="1"/>
    <col min="11018" max="11018" width="4.6640625" style="211" customWidth="1"/>
    <col min="11019" max="11019" width="6.83203125" style="211" customWidth="1"/>
    <col min="11020" max="11020" width="6.1640625" style="211" customWidth="1"/>
    <col min="11021" max="11021" width="7.33203125" style="211" customWidth="1"/>
    <col min="11022" max="11023" width="6.6640625" style="211" customWidth="1"/>
    <col min="11024" max="11028" width="7.5" style="211" customWidth="1"/>
    <col min="11029" max="11029" width="4.83203125" style="211" customWidth="1"/>
    <col min="11030" max="11030" width="15" style="211" customWidth="1"/>
    <col min="11031" max="11031" width="13.5" style="211" customWidth="1"/>
    <col min="11032" max="11032" width="13.6640625" style="211" customWidth="1"/>
    <col min="11033" max="11033" width="13.1640625" style="211" customWidth="1"/>
    <col min="11034" max="11034" width="12.5" style="211" customWidth="1"/>
    <col min="11035" max="11035" width="14.33203125" style="211" customWidth="1"/>
    <col min="11036" max="11036" width="15.5" style="211" customWidth="1"/>
    <col min="11037" max="11037" width="11.5" style="211" bestFit="1" customWidth="1"/>
    <col min="11038" max="11038" width="10.5" style="211" bestFit="1" customWidth="1"/>
    <col min="11039" max="11264" width="9.1640625" style="211"/>
    <col min="11265" max="11265" width="4" style="211" customWidth="1"/>
    <col min="11266" max="11266" width="47.5" style="211" customWidth="1"/>
    <col min="11267" max="11267" width="10.6640625" style="211" customWidth="1"/>
    <col min="11268" max="11268" width="34.33203125" style="211" customWidth="1"/>
    <col min="11269" max="11269" width="8.83203125" style="211" customWidth="1"/>
    <col min="11270" max="11270" width="36.83203125" style="211" customWidth="1"/>
    <col min="11271" max="11271" width="14.5" style="211" customWidth="1"/>
    <col min="11272" max="11273" width="5.1640625" style="211" customWidth="1"/>
    <col min="11274" max="11274" width="4.6640625" style="211" customWidth="1"/>
    <col min="11275" max="11275" width="6.83203125" style="211" customWidth="1"/>
    <col min="11276" max="11276" width="6.1640625" style="211" customWidth="1"/>
    <col min="11277" max="11277" width="7.33203125" style="211" customWidth="1"/>
    <col min="11278" max="11279" width="6.6640625" style="211" customWidth="1"/>
    <col min="11280" max="11284" width="7.5" style="211" customWidth="1"/>
    <col min="11285" max="11285" width="4.83203125" style="211" customWidth="1"/>
    <col min="11286" max="11286" width="15" style="211" customWidth="1"/>
    <col min="11287" max="11287" width="13.5" style="211" customWidth="1"/>
    <col min="11288" max="11288" width="13.6640625" style="211" customWidth="1"/>
    <col min="11289" max="11289" width="13.1640625" style="211" customWidth="1"/>
    <col min="11290" max="11290" width="12.5" style="211" customWidth="1"/>
    <col min="11291" max="11291" width="14.33203125" style="211" customWidth="1"/>
    <col min="11292" max="11292" width="15.5" style="211" customWidth="1"/>
    <col min="11293" max="11293" width="11.5" style="211" bestFit="1" customWidth="1"/>
    <col min="11294" max="11294" width="10.5" style="211" bestFit="1" customWidth="1"/>
    <col min="11295" max="11520" width="9.1640625" style="211"/>
    <col min="11521" max="11521" width="4" style="211" customWidth="1"/>
    <col min="11522" max="11522" width="47.5" style="211" customWidth="1"/>
    <col min="11523" max="11523" width="10.6640625" style="211" customWidth="1"/>
    <col min="11524" max="11524" width="34.33203125" style="211" customWidth="1"/>
    <col min="11525" max="11525" width="8.83203125" style="211" customWidth="1"/>
    <col min="11526" max="11526" width="36.83203125" style="211" customWidth="1"/>
    <col min="11527" max="11527" width="14.5" style="211" customWidth="1"/>
    <col min="11528" max="11529" width="5.1640625" style="211" customWidth="1"/>
    <col min="11530" max="11530" width="4.6640625" style="211" customWidth="1"/>
    <col min="11531" max="11531" width="6.83203125" style="211" customWidth="1"/>
    <col min="11532" max="11532" width="6.1640625" style="211" customWidth="1"/>
    <col min="11533" max="11533" width="7.33203125" style="211" customWidth="1"/>
    <col min="11534" max="11535" width="6.6640625" style="211" customWidth="1"/>
    <col min="11536" max="11540" width="7.5" style="211" customWidth="1"/>
    <col min="11541" max="11541" width="4.83203125" style="211" customWidth="1"/>
    <col min="11542" max="11542" width="15" style="211" customWidth="1"/>
    <col min="11543" max="11543" width="13.5" style="211" customWidth="1"/>
    <col min="11544" max="11544" width="13.6640625" style="211" customWidth="1"/>
    <col min="11545" max="11545" width="13.1640625" style="211" customWidth="1"/>
    <col min="11546" max="11546" width="12.5" style="211" customWidth="1"/>
    <col min="11547" max="11547" width="14.33203125" style="211" customWidth="1"/>
    <col min="11548" max="11548" width="15.5" style="211" customWidth="1"/>
    <col min="11549" max="11549" width="11.5" style="211" bestFit="1" customWidth="1"/>
    <col min="11550" max="11550" width="10.5" style="211" bestFit="1" customWidth="1"/>
    <col min="11551" max="11776" width="9.1640625" style="211"/>
    <col min="11777" max="11777" width="4" style="211" customWidth="1"/>
    <col min="11778" max="11778" width="47.5" style="211" customWidth="1"/>
    <col min="11779" max="11779" width="10.6640625" style="211" customWidth="1"/>
    <col min="11780" max="11780" width="34.33203125" style="211" customWidth="1"/>
    <col min="11781" max="11781" width="8.83203125" style="211" customWidth="1"/>
    <col min="11782" max="11782" width="36.83203125" style="211" customWidth="1"/>
    <col min="11783" max="11783" width="14.5" style="211" customWidth="1"/>
    <col min="11784" max="11785" width="5.1640625" style="211" customWidth="1"/>
    <col min="11786" max="11786" width="4.6640625" style="211" customWidth="1"/>
    <col min="11787" max="11787" width="6.83203125" style="211" customWidth="1"/>
    <col min="11788" max="11788" width="6.1640625" style="211" customWidth="1"/>
    <col min="11789" max="11789" width="7.33203125" style="211" customWidth="1"/>
    <col min="11790" max="11791" width="6.6640625" style="211" customWidth="1"/>
    <col min="11792" max="11796" width="7.5" style="211" customWidth="1"/>
    <col min="11797" max="11797" width="4.83203125" style="211" customWidth="1"/>
    <col min="11798" max="11798" width="15" style="211" customWidth="1"/>
    <col min="11799" max="11799" width="13.5" style="211" customWidth="1"/>
    <col min="11800" max="11800" width="13.6640625" style="211" customWidth="1"/>
    <col min="11801" max="11801" width="13.1640625" style="211" customWidth="1"/>
    <col min="11802" max="11802" width="12.5" style="211" customWidth="1"/>
    <col min="11803" max="11803" width="14.33203125" style="211" customWidth="1"/>
    <col min="11804" max="11804" width="15.5" style="211" customWidth="1"/>
    <col min="11805" max="11805" width="11.5" style="211" bestFit="1" customWidth="1"/>
    <col min="11806" max="11806" width="10.5" style="211" bestFit="1" customWidth="1"/>
    <col min="11807" max="12032" width="9.1640625" style="211"/>
    <col min="12033" max="12033" width="4" style="211" customWidth="1"/>
    <col min="12034" max="12034" width="47.5" style="211" customWidth="1"/>
    <col min="12035" max="12035" width="10.6640625" style="211" customWidth="1"/>
    <col min="12036" max="12036" width="34.33203125" style="211" customWidth="1"/>
    <col min="12037" max="12037" width="8.83203125" style="211" customWidth="1"/>
    <col min="12038" max="12038" width="36.83203125" style="211" customWidth="1"/>
    <col min="12039" max="12039" width="14.5" style="211" customWidth="1"/>
    <col min="12040" max="12041" width="5.1640625" style="211" customWidth="1"/>
    <col min="12042" max="12042" width="4.6640625" style="211" customWidth="1"/>
    <col min="12043" max="12043" width="6.83203125" style="211" customWidth="1"/>
    <col min="12044" max="12044" width="6.1640625" style="211" customWidth="1"/>
    <col min="12045" max="12045" width="7.33203125" style="211" customWidth="1"/>
    <col min="12046" max="12047" width="6.6640625" style="211" customWidth="1"/>
    <col min="12048" max="12052" width="7.5" style="211" customWidth="1"/>
    <col min="12053" max="12053" width="4.83203125" style="211" customWidth="1"/>
    <col min="12054" max="12054" width="15" style="211" customWidth="1"/>
    <col min="12055" max="12055" width="13.5" style="211" customWidth="1"/>
    <col min="12056" max="12056" width="13.6640625" style="211" customWidth="1"/>
    <col min="12057" max="12057" width="13.1640625" style="211" customWidth="1"/>
    <col min="12058" max="12058" width="12.5" style="211" customWidth="1"/>
    <col min="12059" max="12059" width="14.33203125" style="211" customWidth="1"/>
    <col min="12060" max="12060" width="15.5" style="211" customWidth="1"/>
    <col min="12061" max="12061" width="11.5" style="211" bestFit="1" customWidth="1"/>
    <col min="12062" max="12062" width="10.5" style="211" bestFit="1" customWidth="1"/>
    <col min="12063" max="12288" width="9.1640625" style="211"/>
    <col min="12289" max="12289" width="4" style="211" customWidth="1"/>
    <col min="12290" max="12290" width="47.5" style="211" customWidth="1"/>
    <col min="12291" max="12291" width="10.6640625" style="211" customWidth="1"/>
    <col min="12292" max="12292" width="34.33203125" style="211" customWidth="1"/>
    <col min="12293" max="12293" width="8.83203125" style="211" customWidth="1"/>
    <col min="12294" max="12294" width="36.83203125" style="211" customWidth="1"/>
    <col min="12295" max="12295" width="14.5" style="211" customWidth="1"/>
    <col min="12296" max="12297" width="5.1640625" style="211" customWidth="1"/>
    <col min="12298" max="12298" width="4.6640625" style="211" customWidth="1"/>
    <col min="12299" max="12299" width="6.83203125" style="211" customWidth="1"/>
    <col min="12300" max="12300" width="6.1640625" style="211" customWidth="1"/>
    <col min="12301" max="12301" width="7.33203125" style="211" customWidth="1"/>
    <col min="12302" max="12303" width="6.6640625" style="211" customWidth="1"/>
    <col min="12304" max="12308" width="7.5" style="211" customWidth="1"/>
    <col min="12309" max="12309" width="4.83203125" style="211" customWidth="1"/>
    <col min="12310" max="12310" width="15" style="211" customWidth="1"/>
    <col min="12311" max="12311" width="13.5" style="211" customWidth="1"/>
    <col min="12312" max="12312" width="13.6640625" style="211" customWidth="1"/>
    <col min="12313" max="12313" width="13.1640625" style="211" customWidth="1"/>
    <col min="12314" max="12314" width="12.5" style="211" customWidth="1"/>
    <col min="12315" max="12315" width="14.33203125" style="211" customWidth="1"/>
    <col min="12316" max="12316" width="15.5" style="211" customWidth="1"/>
    <col min="12317" max="12317" width="11.5" style="211" bestFit="1" customWidth="1"/>
    <col min="12318" max="12318" width="10.5" style="211" bestFit="1" customWidth="1"/>
    <col min="12319" max="12544" width="9.1640625" style="211"/>
    <col min="12545" max="12545" width="4" style="211" customWidth="1"/>
    <col min="12546" max="12546" width="47.5" style="211" customWidth="1"/>
    <col min="12547" max="12547" width="10.6640625" style="211" customWidth="1"/>
    <col min="12548" max="12548" width="34.33203125" style="211" customWidth="1"/>
    <col min="12549" max="12549" width="8.83203125" style="211" customWidth="1"/>
    <col min="12550" max="12550" width="36.83203125" style="211" customWidth="1"/>
    <col min="12551" max="12551" width="14.5" style="211" customWidth="1"/>
    <col min="12552" max="12553" width="5.1640625" style="211" customWidth="1"/>
    <col min="12554" max="12554" width="4.6640625" style="211" customWidth="1"/>
    <col min="12555" max="12555" width="6.83203125" style="211" customWidth="1"/>
    <col min="12556" max="12556" width="6.1640625" style="211" customWidth="1"/>
    <col min="12557" max="12557" width="7.33203125" style="211" customWidth="1"/>
    <col min="12558" max="12559" width="6.6640625" style="211" customWidth="1"/>
    <col min="12560" max="12564" width="7.5" style="211" customWidth="1"/>
    <col min="12565" max="12565" width="4.83203125" style="211" customWidth="1"/>
    <col min="12566" max="12566" width="15" style="211" customWidth="1"/>
    <col min="12567" max="12567" width="13.5" style="211" customWidth="1"/>
    <col min="12568" max="12568" width="13.6640625" style="211" customWidth="1"/>
    <col min="12569" max="12569" width="13.1640625" style="211" customWidth="1"/>
    <col min="12570" max="12570" width="12.5" style="211" customWidth="1"/>
    <col min="12571" max="12571" width="14.33203125" style="211" customWidth="1"/>
    <col min="12572" max="12572" width="15.5" style="211" customWidth="1"/>
    <col min="12573" max="12573" width="11.5" style="211" bestFit="1" customWidth="1"/>
    <col min="12574" max="12574" width="10.5" style="211" bestFit="1" customWidth="1"/>
    <col min="12575" max="12800" width="9.1640625" style="211"/>
    <col min="12801" max="12801" width="4" style="211" customWidth="1"/>
    <col min="12802" max="12802" width="47.5" style="211" customWidth="1"/>
    <col min="12803" max="12803" width="10.6640625" style="211" customWidth="1"/>
    <col min="12804" max="12804" width="34.33203125" style="211" customWidth="1"/>
    <col min="12805" max="12805" width="8.83203125" style="211" customWidth="1"/>
    <col min="12806" max="12806" width="36.83203125" style="211" customWidth="1"/>
    <col min="12807" max="12807" width="14.5" style="211" customWidth="1"/>
    <col min="12808" max="12809" width="5.1640625" style="211" customWidth="1"/>
    <col min="12810" max="12810" width="4.6640625" style="211" customWidth="1"/>
    <col min="12811" max="12811" width="6.83203125" style="211" customWidth="1"/>
    <col min="12812" max="12812" width="6.1640625" style="211" customWidth="1"/>
    <col min="12813" max="12813" width="7.33203125" style="211" customWidth="1"/>
    <col min="12814" max="12815" width="6.6640625" style="211" customWidth="1"/>
    <col min="12816" max="12820" width="7.5" style="211" customWidth="1"/>
    <col min="12821" max="12821" width="4.83203125" style="211" customWidth="1"/>
    <col min="12822" max="12822" width="15" style="211" customWidth="1"/>
    <col min="12823" max="12823" width="13.5" style="211" customWidth="1"/>
    <col min="12824" max="12824" width="13.6640625" style="211" customWidth="1"/>
    <col min="12825" max="12825" width="13.1640625" style="211" customWidth="1"/>
    <col min="12826" max="12826" width="12.5" style="211" customWidth="1"/>
    <col min="12827" max="12827" width="14.33203125" style="211" customWidth="1"/>
    <col min="12828" max="12828" width="15.5" style="211" customWidth="1"/>
    <col min="12829" max="12829" width="11.5" style="211" bestFit="1" customWidth="1"/>
    <col min="12830" max="12830" width="10.5" style="211" bestFit="1" customWidth="1"/>
    <col min="12831" max="13056" width="9.1640625" style="211"/>
    <col min="13057" max="13057" width="4" style="211" customWidth="1"/>
    <col min="13058" max="13058" width="47.5" style="211" customWidth="1"/>
    <col min="13059" max="13059" width="10.6640625" style="211" customWidth="1"/>
    <col min="13060" max="13060" width="34.33203125" style="211" customWidth="1"/>
    <col min="13061" max="13061" width="8.83203125" style="211" customWidth="1"/>
    <col min="13062" max="13062" width="36.83203125" style="211" customWidth="1"/>
    <col min="13063" max="13063" width="14.5" style="211" customWidth="1"/>
    <col min="13064" max="13065" width="5.1640625" style="211" customWidth="1"/>
    <col min="13066" max="13066" width="4.6640625" style="211" customWidth="1"/>
    <col min="13067" max="13067" width="6.83203125" style="211" customWidth="1"/>
    <col min="13068" max="13068" width="6.1640625" style="211" customWidth="1"/>
    <col min="13069" max="13069" width="7.33203125" style="211" customWidth="1"/>
    <col min="13070" max="13071" width="6.6640625" style="211" customWidth="1"/>
    <col min="13072" max="13076" width="7.5" style="211" customWidth="1"/>
    <col min="13077" max="13077" width="4.83203125" style="211" customWidth="1"/>
    <col min="13078" max="13078" width="15" style="211" customWidth="1"/>
    <col min="13079" max="13079" width="13.5" style="211" customWidth="1"/>
    <col min="13080" max="13080" width="13.6640625" style="211" customWidth="1"/>
    <col min="13081" max="13081" width="13.1640625" style="211" customWidth="1"/>
    <col min="13082" max="13082" width="12.5" style="211" customWidth="1"/>
    <col min="13083" max="13083" width="14.33203125" style="211" customWidth="1"/>
    <col min="13084" max="13084" width="15.5" style="211" customWidth="1"/>
    <col min="13085" max="13085" width="11.5" style="211" bestFit="1" customWidth="1"/>
    <col min="13086" max="13086" width="10.5" style="211" bestFit="1" customWidth="1"/>
    <col min="13087" max="13312" width="9.1640625" style="211"/>
    <col min="13313" max="13313" width="4" style="211" customWidth="1"/>
    <col min="13314" max="13314" width="47.5" style="211" customWidth="1"/>
    <col min="13315" max="13315" width="10.6640625" style="211" customWidth="1"/>
    <col min="13316" max="13316" width="34.33203125" style="211" customWidth="1"/>
    <col min="13317" max="13317" width="8.83203125" style="211" customWidth="1"/>
    <col min="13318" max="13318" width="36.83203125" style="211" customWidth="1"/>
    <col min="13319" max="13319" width="14.5" style="211" customWidth="1"/>
    <col min="13320" max="13321" width="5.1640625" style="211" customWidth="1"/>
    <col min="13322" max="13322" width="4.6640625" style="211" customWidth="1"/>
    <col min="13323" max="13323" width="6.83203125" style="211" customWidth="1"/>
    <col min="13324" max="13324" width="6.1640625" style="211" customWidth="1"/>
    <col min="13325" max="13325" width="7.33203125" style="211" customWidth="1"/>
    <col min="13326" max="13327" width="6.6640625" style="211" customWidth="1"/>
    <col min="13328" max="13332" width="7.5" style="211" customWidth="1"/>
    <col min="13333" max="13333" width="4.83203125" style="211" customWidth="1"/>
    <col min="13334" max="13334" width="15" style="211" customWidth="1"/>
    <col min="13335" max="13335" width="13.5" style="211" customWidth="1"/>
    <col min="13336" max="13336" width="13.6640625" style="211" customWidth="1"/>
    <col min="13337" max="13337" width="13.1640625" style="211" customWidth="1"/>
    <col min="13338" max="13338" width="12.5" style="211" customWidth="1"/>
    <col min="13339" max="13339" width="14.33203125" style="211" customWidth="1"/>
    <col min="13340" max="13340" width="15.5" style="211" customWidth="1"/>
    <col min="13341" max="13341" width="11.5" style="211" bestFit="1" customWidth="1"/>
    <col min="13342" max="13342" width="10.5" style="211" bestFit="1" customWidth="1"/>
    <col min="13343" max="13568" width="9.1640625" style="211"/>
    <col min="13569" max="13569" width="4" style="211" customWidth="1"/>
    <col min="13570" max="13570" width="47.5" style="211" customWidth="1"/>
    <col min="13571" max="13571" width="10.6640625" style="211" customWidth="1"/>
    <col min="13572" max="13572" width="34.33203125" style="211" customWidth="1"/>
    <col min="13573" max="13573" width="8.83203125" style="211" customWidth="1"/>
    <col min="13574" max="13574" width="36.83203125" style="211" customWidth="1"/>
    <col min="13575" max="13575" width="14.5" style="211" customWidth="1"/>
    <col min="13576" max="13577" width="5.1640625" style="211" customWidth="1"/>
    <col min="13578" max="13578" width="4.6640625" style="211" customWidth="1"/>
    <col min="13579" max="13579" width="6.83203125" style="211" customWidth="1"/>
    <col min="13580" max="13580" width="6.1640625" style="211" customWidth="1"/>
    <col min="13581" max="13581" width="7.33203125" style="211" customWidth="1"/>
    <col min="13582" max="13583" width="6.6640625" style="211" customWidth="1"/>
    <col min="13584" max="13588" width="7.5" style="211" customWidth="1"/>
    <col min="13589" max="13589" width="4.83203125" style="211" customWidth="1"/>
    <col min="13590" max="13590" width="15" style="211" customWidth="1"/>
    <col min="13591" max="13591" width="13.5" style="211" customWidth="1"/>
    <col min="13592" max="13592" width="13.6640625" style="211" customWidth="1"/>
    <col min="13593" max="13593" width="13.1640625" style="211" customWidth="1"/>
    <col min="13594" max="13594" width="12.5" style="211" customWidth="1"/>
    <col min="13595" max="13595" width="14.33203125" style="211" customWidth="1"/>
    <col min="13596" max="13596" width="15.5" style="211" customWidth="1"/>
    <col min="13597" max="13597" width="11.5" style="211" bestFit="1" customWidth="1"/>
    <col min="13598" max="13598" width="10.5" style="211" bestFit="1" customWidth="1"/>
    <col min="13599" max="13824" width="9.1640625" style="211"/>
    <col min="13825" max="13825" width="4" style="211" customWidth="1"/>
    <col min="13826" max="13826" width="47.5" style="211" customWidth="1"/>
    <col min="13827" max="13827" width="10.6640625" style="211" customWidth="1"/>
    <col min="13828" max="13828" width="34.33203125" style="211" customWidth="1"/>
    <col min="13829" max="13829" width="8.83203125" style="211" customWidth="1"/>
    <col min="13830" max="13830" width="36.83203125" style="211" customWidth="1"/>
    <col min="13831" max="13831" width="14.5" style="211" customWidth="1"/>
    <col min="13832" max="13833" width="5.1640625" style="211" customWidth="1"/>
    <col min="13834" max="13834" width="4.6640625" style="211" customWidth="1"/>
    <col min="13835" max="13835" width="6.83203125" style="211" customWidth="1"/>
    <col min="13836" max="13836" width="6.1640625" style="211" customWidth="1"/>
    <col min="13837" max="13837" width="7.33203125" style="211" customWidth="1"/>
    <col min="13838" max="13839" width="6.6640625" style="211" customWidth="1"/>
    <col min="13840" max="13844" width="7.5" style="211" customWidth="1"/>
    <col min="13845" max="13845" width="4.83203125" style="211" customWidth="1"/>
    <col min="13846" max="13846" width="15" style="211" customWidth="1"/>
    <col min="13847" max="13847" width="13.5" style="211" customWidth="1"/>
    <col min="13848" max="13848" width="13.6640625" style="211" customWidth="1"/>
    <col min="13849" max="13849" width="13.1640625" style="211" customWidth="1"/>
    <col min="13850" max="13850" width="12.5" style="211" customWidth="1"/>
    <col min="13851" max="13851" width="14.33203125" style="211" customWidth="1"/>
    <col min="13852" max="13852" width="15.5" style="211" customWidth="1"/>
    <col min="13853" max="13853" width="11.5" style="211" bestFit="1" customWidth="1"/>
    <col min="13854" max="13854" width="10.5" style="211" bestFit="1" customWidth="1"/>
    <col min="13855" max="14080" width="9.1640625" style="211"/>
    <col min="14081" max="14081" width="4" style="211" customWidth="1"/>
    <col min="14082" max="14082" width="47.5" style="211" customWidth="1"/>
    <col min="14083" max="14083" width="10.6640625" style="211" customWidth="1"/>
    <col min="14084" max="14084" width="34.33203125" style="211" customWidth="1"/>
    <col min="14085" max="14085" width="8.83203125" style="211" customWidth="1"/>
    <col min="14086" max="14086" width="36.83203125" style="211" customWidth="1"/>
    <col min="14087" max="14087" width="14.5" style="211" customWidth="1"/>
    <col min="14088" max="14089" width="5.1640625" style="211" customWidth="1"/>
    <col min="14090" max="14090" width="4.6640625" style="211" customWidth="1"/>
    <col min="14091" max="14091" width="6.83203125" style="211" customWidth="1"/>
    <col min="14092" max="14092" width="6.1640625" style="211" customWidth="1"/>
    <col min="14093" max="14093" width="7.33203125" style="211" customWidth="1"/>
    <col min="14094" max="14095" width="6.6640625" style="211" customWidth="1"/>
    <col min="14096" max="14100" width="7.5" style="211" customWidth="1"/>
    <col min="14101" max="14101" width="4.83203125" style="211" customWidth="1"/>
    <col min="14102" max="14102" width="15" style="211" customWidth="1"/>
    <col min="14103" max="14103" width="13.5" style="211" customWidth="1"/>
    <col min="14104" max="14104" width="13.6640625" style="211" customWidth="1"/>
    <col min="14105" max="14105" width="13.1640625" style="211" customWidth="1"/>
    <col min="14106" max="14106" width="12.5" style="211" customWidth="1"/>
    <col min="14107" max="14107" width="14.33203125" style="211" customWidth="1"/>
    <col min="14108" max="14108" width="15.5" style="211" customWidth="1"/>
    <col min="14109" max="14109" width="11.5" style="211" bestFit="1" customWidth="1"/>
    <col min="14110" max="14110" width="10.5" style="211" bestFit="1" customWidth="1"/>
    <col min="14111" max="14336" width="9.1640625" style="211"/>
    <col min="14337" max="14337" width="4" style="211" customWidth="1"/>
    <col min="14338" max="14338" width="47.5" style="211" customWidth="1"/>
    <col min="14339" max="14339" width="10.6640625" style="211" customWidth="1"/>
    <col min="14340" max="14340" width="34.33203125" style="211" customWidth="1"/>
    <col min="14341" max="14341" width="8.83203125" style="211" customWidth="1"/>
    <col min="14342" max="14342" width="36.83203125" style="211" customWidth="1"/>
    <col min="14343" max="14343" width="14.5" style="211" customWidth="1"/>
    <col min="14344" max="14345" width="5.1640625" style="211" customWidth="1"/>
    <col min="14346" max="14346" width="4.6640625" style="211" customWidth="1"/>
    <col min="14347" max="14347" width="6.83203125" style="211" customWidth="1"/>
    <col min="14348" max="14348" width="6.1640625" style="211" customWidth="1"/>
    <col min="14349" max="14349" width="7.33203125" style="211" customWidth="1"/>
    <col min="14350" max="14351" width="6.6640625" style="211" customWidth="1"/>
    <col min="14352" max="14356" width="7.5" style="211" customWidth="1"/>
    <col min="14357" max="14357" width="4.83203125" style="211" customWidth="1"/>
    <col min="14358" max="14358" width="15" style="211" customWidth="1"/>
    <col min="14359" max="14359" width="13.5" style="211" customWidth="1"/>
    <col min="14360" max="14360" width="13.6640625" style="211" customWidth="1"/>
    <col min="14361" max="14361" width="13.1640625" style="211" customWidth="1"/>
    <col min="14362" max="14362" width="12.5" style="211" customWidth="1"/>
    <col min="14363" max="14363" width="14.33203125" style="211" customWidth="1"/>
    <col min="14364" max="14364" width="15.5" style="211" customWidth="1"/>
    <col min="14365" max="14365" width="11.5" style="211" bestFit="1" customWidth="1"/>
    <col min="14366" max="14366" width="10.5" style="211" bestFit="1" customWidth="1"/>
    <col min="14367" max="14592" width="9.1640625" style="211"/>
    <col min="14593" max="14593" width="4" style="211" customWidth="1"/>
    <col min="14594" max="14594" width="47.5" style="211" customWidth="1"/>
    <col min="14595" max="14595" width="10.6640625" style="211" customWidth="1"/>
    <col min="14596" max="14596" width="34.33203125" style="211" customWidth="1"/>
    <col min="14597" max="14597" width="8.83203125" style="211" customWidth="1"/>
    <col min="14598" max="14598" width="36.83203125" style="211" customWidth="1"/>
    <col min="14599" max="14599" width="14.5" style="211" customWidth="1"/>
    <col min="14600" max="14601" width="5.1640625" style="211" customWidth="1"/>
    <col min="14602" max="14602" width="4.6640625" style="211" customWidth="1"/>
    <col min="14603" max="14603" width="6.83203125" style="211" customWidth="1"/>
    <col min="14604" max="14604" width="6.1640625" style="211" customWidth="1"/>
    <col min="14605" max="14605" width="7.33203125" style="211" customWidth="1"/>
    <col min="14606" max="14607" width="6.6640625" style="211" customWidth="1"/>
    <col min="14608" max="14612" width="7.5" style="211" customWidth="1"/>
    <col min="14613" max="14613" width="4.83203125" style="211" customWidth="1"/>
    <col min="14614" max="14614" width="15" style="211" customWidth="1"/>
    <col min="14615" max="14615" width="13.5" style="211" customWidth="1"/>
    <col min="14616" max="14616" width="13.6640625" style="211" customWidth="1"/>
    <col min="14617" max="14617" width="13.1640625" style="211" customWidth="1"/>
    <col min="14618" max="14618" width="12.5" style="211" customWidth="1"/>
    <col min="14619" max="14619" width="14.33203125" style="211" customWidth="1"/>
    <col min="14620" max="14620" width="15.5" style="211" customWidth="1"/>
    <col min="14621" max="14621" width="11.5" style="211" bestFit="1" customWidth="1"/>
    <col min="14622" max="14622" width="10.5" style="211" bestFit="1" customWidth="1"/>
    <col min="14623" max="14848" width="9.1640625" style="211"/>
    <col min="14849" max="14849" width="4" style="211" customWidth="1"/>
    <col min="14850" max="14850" width="47.5" style="211" customWidth="1"/>
    <col min="14851" max="14851" width="10.6640625" style="211" customWidth="1"/>
    <col min="14852" max="14852" width="34.33203125" style="211" customWidth="1"/>
    <col min="14853" max="14853" width="8.83203125" style="211" customWidth="1"/>
    <col min="14854" max="14854" width="36.83203125" style="211" customWidth="1"/>
    <col min="14855" max="14855" width="14.5" style="211" customWidth="1"/>
    <col min="14856" max="14857" width="5.1640625" style="211" customWidth="1"/>
    <col min="14858" max="14858" width="4.6640625" style="211" customWidth="1"/>
    <col min="14859" max="14859" width="6.83203125" style="211" customWidth="1"/>
    <col min="14860" max="14860" width="6.1640625" style="211" customWidth="1"/>
    <col min="14861" max="14861" width="7.33203125" style="211" customWidth="1"/>
    <col min="14862" max="14863" width="6.6640625" style="211" customWidth="1"/>
    <col min="14864" max="14868" width="7.5" style="211" customWidth="1"/>
    <col min="14869" max="14869" width="4.83203125" style="211" customWidth="1"/>
    <col min="14870" max="14870" width="15" style="211" customWidth="1"/>
    <col min="14871" max="14871" width="13.5" style="211" customWidth="1"/>
    <col min="14872" max="14872" width="13.6640625" style="211" customWidth="1"/>
    <col min="14873" max="14873" width="13.1640625" style="211" customWidth="1"/>
    <col min="14874" max="14874" width="12.5" style="211" customWidth="1"/>
    <col min="14875" max="14875" width="14.33203125" style="211" customWidth="1"/>
    <col min="14876" max="14876" width="15.5" style="211" customWidth="1"/>
    <col min="14877" max="14877" width="11.5" style="211" bestFit="1" customWidth="1"/>
    <col min="14878" max="14878" width="10.5" style="211" bestFit="1" customWidth="1"/>
    <col min="14879" max="15104" width="9.1640625" style="211"/>
    <col min="15105" max="15105" width="4" style="211" customWidth="1"/>
    <col min="15106" max="15106" width="47.5" style="211" customWidth="1"/>
    <col min="15107" max="15107" width="10.6640625" style="211" customWidth="1"/>
    <col min="15108" max="15108" width="34.33203125" style="211" customWidth="1"/>
    <col min="15109" max="15109" width="8.83203125" style="211" customWidth="1"/>
    <col min="15110" max="15110" width="36.83203125" style="211" customWidth="1"/>
    <col min="15111" max="15111" width="14.5" style="211" customWidth="1"/>
    <col min="15112" max="15113" width="5.1640625" style="211" customWidth="1"/>
    <col min="15114" max="15114" width="4.6640625" style="211" customWidth="1"/>
    <col min="15115" max="15115" width="6.83203125" style="211" customWidth="1"/>
    <col min="15116" max="15116" width="6.1640625" style="211" customWidth="1"/>
    <col min="15117" max="15117" width="7.33203125" style="211" customWidth="1"/>
    <col min="15118" max="15119" width="6.6640625" style="211" customWidth="1"/>
    <col min="15120" max="15124" width="7.5" style="211" customWidth="1"/>
    <col min="15125" max="15125" width="4.83203125" style="211" customWidth="1"/>
    <col min="15126" max="15126" width="15" style="211" customWidth="1"/>
    <col min="15127" max="15127" width="13.5" style="211" customWidth="1"/>
    <col min="15128" max="15128" width="13.6640625" style="211" customWidth="1"/>
    <col min="15129" max="15129" width="13.1640625" style="211" customWidth="1"/>
    <col min="15130" max="15130" width="12.5" style="211" customWidth="1"/>
    <col min="15131" max="15131" width="14.33203125" style="211" customWidth="1"/>
    <col min="15132" max="15132" width="15.5" style="211" customWidth="1"/>
    <col min="15133" max="15133" width="11.5" style="211" bestFit="1" customWidth="1"/>
    <col min="15134" max="15134" width="10.5" style="211" bestFit="1" customWidth="1"/>
    <col min="15135" max="15360" width="9.1640625" style="211"/>
    <col min="15361" max="15361" width="4" style="211" customWidth="1"/>
    <col min="15362" max="15362" width="47.5" style="211" customWidth="1"/>
    <col min="15363" max="15363" width="10.6640625" style="211" customWidth="1"/>
    <col min="15364" max="15364" width="34.33203125" style="211" customWidth="1"/>
    <col min="15365" max="15365" width="8.83203125" style="211" customWidth="1"/>
    <col min="15366" max="15366" width="36.83203125" style="211" customWidth="1"/>
    <col min="15367" max="15367" width="14.5" style="211" customWidth="1"/>
    <col min="15368" max="15369" width="5.1640625" style="211" customWidth="1"/>
    <col min="15370" max="15370" width="4.6640625" style="211" customWidth="1"/>
    <col min="15371" max="15371" width="6.83203125" style="211" customWidth="1"/>
    <col min="15372" max="15372" width="6.1640625" style="211" customWidth="1"/>
    <col min="15373" max="15373" width="7.33203125" style="211" customWidth="1"/>
    <col min="15374" max="15375" width="6.6640625" style="211" customWidth="1"/>
    <col min="15376" max="15380" width="7.5" style="211" customWidth="1"/>
    <col min="15381" max="15381" width="4.83203125" style="211" customWidth="1"/>
    <col min="15382" max="15382" width="15" style="211" customWidth="1"/>
    <col min="15383" max="15383" width="13.5" style="211" customWidth="1"/>
    <col min="15384" max="15384" width="13.6640625" style="211" customWidth="1"/>
    <col min="15385" max="15385" width="13.1640625" style="211" customWidth="1"/>
    <col min="15386" max="15386" width="12.5" style="211" customWidth="1"/>
    <col min="15387" max="15387" width="14.33203125" style="211" customWidth="1"/>
    <col min="15388" max="15388" width="15.5" style="211" customWidth="1"/>
    <col min="15389" max="15389" width="11.5" style="211" bestFit="1" customWidth="1"/>
    <col min="15390" max="15390" width="10.5" style="211" bestFit="1" customWidth="1"/>
    <col min="15391" max="15616" width="9.1640625" style="211"/>
    <col min="15617" max="15617" width="4" style="211" customWidth="1"/>
    <col min="15618" max="15618" width="47.5" style="211" customWidth="1"/>
    <col min="15619" max="15619" width="10.6640625" style="211" customWidth="1"/>
    <col min="15620" max="15620" width="34.33203125" style="211" customWidth="1"/>
    <col min="15621" max="15621" width="8.83203125" style="211" customWidth="1"/>
    <col min="15622" max="15622" width="36.83203125" style="211" customWidth="1"/>
    <col min="15623" max="15623" width="14.5" style="211" customWidth="1"/>
    <col min="15624" max="15625" width="5.1640625" style="211" customWidth="1"/>
    <col min="15626" max="15626" width="4.6640625" style="211" customWidth="1"/>
    <col min="15627" max="15627" width="6.83203125" style="211" customWidth="1"/>
    <col min="15628" max="15628" width="6.1640625" style="211" customWidth="1"/>
    <col min="15629" max="15629" width="7.33203125" style="211" customWidth="1"/>
    <col min="15630" max="15631" width="6.6640625" style="211" customWidth="1"/>
    <col min="15632" max="15636" width="7.5" style="211" customWidth="1"/>
    <col min="15637" max="15637" width="4.83203125" style="211" customWidth="1"/>
    <col min="15638" max="15638" width="15" style="211" customWidth="1"/>
    <col min="15639" max="15639" width="13.5" style="211" customWidth="1"/>
    <col min="15640" max="15640" width="13.6640625" style="211" customWidth="1"/>
    <col min="15641" max="15641" width="13.1640625" style="211" customWidth="1"/>
    <col min="15642" max="15642" width="12.5" style="211" customWidth="1"/>
    <col min="15643" max="15643" width="14.33203125" style="211" customWidth="1"/>
    <col min="15644" max="15644" width="15.5" style="211" customWidth="1"/>
    <col min="15645" max="15645" width="11.5" style="211" bestFit="1" customWidth="1"/>
    <col min="15646" max="15646" width="10.5" style="211" bestFit="1" customWidth="1"/>
    <col min="15647" max="15872" width="9.1640625" style="211"/>
    <col min="15873" max="15873" width="4" style="211" customWidth="1"/>
    <col min="15874" max="15874" width="47.5" style="211" customWidth="1"/>
    <col min="15875" max="15875" width="10.6640625" style="211" customWidth="1"/>
    <col min="15876" max="15876" width="34.33203125" style="211" customWidth="1"/>
    <col min="15877" max="15877" width="8.83203125" style="211" customWidth="1"/>
    <col min="15878" max="15878" width="36.83203125" style="211" customWidth="1"/>
    <col min="15879" max="15879" width="14.5" style="211" customWidth="1"/>
    <col min="15880" max="15881" width="5.1640625" style="211" customWidth="1"/>
    <col min="15882" max="15882" width="4.6640625" style="211" customWidth="1"/>
    <col min="15883" max="15883" width="6.83203125" style="211" customWidth="1"/>
    <col min="15884" max="15884" width="6.1640625" style="211" customWidth="1"/>
    <col min="15885" max="15885" width="7.33203125" style="211" customWidth="1"/>
    <col min="15886" max="15887" width="6.6640625" style="211" customWidth="1"/>
    <col min="15888" max="15892" width="7.5" style="211" customWidth="1"/>
    <col min="15893" max="15893" width="4.83203125" style="211" customWidth="1"/>
    <col min="15894" max="15894" width="15" style="211" customWidth="1"/>
    <col min="15895" max="15895" width="13.5" style="211" customWidth="1"/>
    <col min="15896" max="15896" width="13.6640625" style="211" customWidth="1"/>
    <col min="15897" max="15897" width="13.1640625" style="211" customWidth="1"/>
    <col min="15898" max="15898" width="12.5" style="211" customWidth="1"/>
    <col min="15899" max="15899" width="14.33203125" style="211" customWidth="1"/>
    <col min="15900" max="15900" width="15.5" style="211" customWidth="1"/>
    <col min="15901" max="15901" width="11.5" style="211" bestFit="1" customWidth="1"/>
    <col min="15902" max="15902" width="10.5" style="211" bestFit="1" customWidth="1"/>
    <col min="15903" max="16128" width="9.1640625" style="211"/>
    <col min="16129" max="16129" width="4" style="211" customWidth="1"/>
    <col min="16130" max="16130" width="47.5" style="211" customWidth="1"/>
    <col min="16131" max="16131" width="10.6640625" style="211" customWidth="1"/>
    <col min="16132" max="16132" width="34.33203125" style="211" customWidth="1"/>
    <col min="16133" max="16133" width="8.83203125" style="211" customWidth="1"/>
    <col min="16134" max="16134" width="36.83203125" style="211" customWidth="1"/>
    <col min="16135" max="16135" width="14.5" style="211" customWidth="1"/>
    <col min="16136" max="16137" width="5.1640625" style="211" customWidth="1"/>
    <col min="16138" max="16138" width="4.6640625" style="211" customWidth="1"/>
    <col min="16139" max="16139" width="6.83203125" style="211" customWidth="1"/>
    <col min="16140" max="16140" width="6.1640625" style="211" customWidth="1"/>
    <col min="16141" max="16141" width="7.33203125" style="211" customWidth="1"/>
    <col min="16142" max="16143" width="6.6640625" style="211" customWidth="1"/>
    <col min="16144" max="16148" width="7.5" style="211" customWidth="1"/>
    <col min="16149" max="16149" width="4.83203125" style="211" customWidth="1"/>
    <col min="16150" max="16150" width="15" style="211" customWidth="1"/>
    <col min="16151" max="16151" width="13.5" style="211" customWidth="1"/>
    <col min="16152" max="16152" width="13.6640625" style="211" customWidth="1"/>
    <col min="16153" max="16153" width="13.1640625" style="211" customWidth="1"/>
    <col min="16154" max="16154" width="12.5" style="211" customWidth="1"/>
    <col min="16155" max="16155" width="14.33203125" style="211" customWidth="1"/>
    <col min="16156" max="16156" width="15.5" style="211" customWidth="1"/>
    <col min="16157" max="16157" width="11.5" style="211" bestFit="1" customWidth="1"/>
    <col min="16158" max="16158" width="10.5" style="211" bestFit="1" customWidth="1"/>
    <col min="16159" max="16384" width="9.1640625" style="211"/>
  </cols>
  <sheetData>
    <row r="1" spans="1:29" x14ac:dyDescent="0.15">
      <c r="A1" s="493" t="s">
        <v>580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210"/>
    </row>
    <row r="2" spans="1:29" x14ac:dyDescent="0.15">
      <c r="A2" s="493" t="s">
        <v>22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</row>
    <row r="3" spans="1:29" x14ac:dyDescent="0.15">
      <c r="A3" s="493" t="s">
        <v>581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</row>
    <row r="5" spans="1:29" s="212" customFormat="1" ht="15" customHeight="1" x14ac:dyDescent="0.15">
      <c r="A5" s="494" t="s">
        <v>23</v>
      </c>
      <c r="B5" s="497" t="s">
        <v>24</v>
      </c>
      <c r="C5" s="494" t="s">
        <v>25</v>
      </c>
      <c r="D5" s="494" t="s">
        <v>26</v>
      </c>
      <c r="E5" s="494" t="s">
        <v>24</v>
      </c>
      <c r="F5" s="494" t="s">
        <v>27</v>
      </c>
      <c r="G5" s="494" t="s">
        <v>28</v>
      </c>
      <c r="H5" s="482" t="s">
        <v>29</v>
      </c>
      <c r="I5" s="485" t="s">
        <v>30</v>
      </c>
      <c r="J5" s="482" t="s">
        <v>31</v>
      </c>
      <c r="K5" s="488" t="s">
        <v>32</v>
      </c>
      <c r="L5" s="489"/>
      <c r="M5" s="490"/>
      <c r="N5" s="488" t="s">
        <v>33</v>
      </c>
      <c r="O5" s="489"/>
      <c r="P5" s="490"/>
      <c r="Q5" s="488" t="s">
        <v>34</v>
      </c>
      <c r="R5" s="489"/>
      <c r="S5" s="490"/>
      <c r="T5" s="482" t="s">
        <v>35</v>
      </c>
      <c r="U5" s="494" t="s">
        <v>36</v>
      </c>
      <c r="V5" s="494" t="s">
        <v>37</v>
      </c>
      <c r="W5" s="482" t="s">
        <v>38</v>
      </c>
      <c r="X5" s="482" t="s">
        <v>39</v>
      </c>
      <c r="Y5" s="482" t="s">
        <v>40</v>
      </c>
      <c r="Z5" s="482" t="s">
        <v>41</v>
      </c>
      <c r="AA5" s="482" t="s">
        <v>42</v>
      </c>
    </row>
    <row r="6" spans="1:29" s="212" customFormat="1" ht="15" customHeight="1" x14ac:dyDescent="0.15">
      <c r="A6" s="495"/>
      <c r="B6" s="498"/>
      <c r="C6" s="495"/>
      <c r="D6" s="495"/>
      <c r="E6" s="495"/>
      <c r="F6" s="495"/>
      <c r="G6" s="495"/>
      <c r="H6" s="483"/>
      <c r="I6" s="486"/>
      <c r="J6" s="483"/>
      <c r="K6" s="500" t="s">
        <v>43</v>
      </c>
      <c r="L6" s="500" t="s">
        <v>44</v>
      </c>
      <c r="M6" s="491" t="s">
        <v>45</v>
      </c>
      <c r="N6" s="500" t="s">
        <v>43</v>
      </c>
      <c r="O6" s="500" t="s">
        <v>44</v>
      </c>
      <c r="P6" s="491" t="s">
        <v>46</v>
      </c>
      <c r="Q6" s="500" t="s">
        <v>43</v>
      </c>
      <c r="R6" s="500" t="s">
        <v>44</v>
      </c>
      <c r="S6" s="491" t="s">
        <v>47</v>
      </c>
      <c r="T6" s="483"/>
      <c r="U6" s="495"/>
      <c r="V6" s="495"/>
      <c r="W6" s="483"/>
      <c r="X6" s="483"/>
      <c r="Y6" s="483"/>
      <c r="Z6" s="483"/>
      <c r="AA6" s="483"/>
    </row>
    <row r="7" spans="1:29" s="212" customFormat="1" x14ac:dyDescent="0.15">
      <c r="A7" s="496"/>
      <c r="B7" s="499"/>
      <c r="C7" s="496"/>
      <c r="D7" s="496"/>
      <c r="E7" s="496"/>
      <c r="F7" s="496"/>
      <c r="G7" s="496"/>
      <c r="H7" s="484"/>
      <c r="I7" s="487"/>
      <c r="J7" s="484"/>
      <c r="K7" s="501"/>
      <c r="L7" s="501"/>
      <c r="M7" s="492"/>
      <c r="N7" s="501"/>
      <c r="O7" s="501"/>
      <c r="P7" s="492"/>
      <c r="Q7" s="501"/>
      <c r="R7" s="501"/>
      <c r="S7" s="492"/>
      <c r="T7" s="484"/>
      <c r="U7" s="496"/>
      <c r="V7" s="496"/>
      <c r="W7" s="484"/>
      <c r="X7" s="484"/>
      <c r="Y7" s="484"/>
      <c r="Z7" s="484"/>
      <c r="AA7" s="484"/>
      <c r="AC7" s="213"/>
    </row>
    <row r="8" spans="1:29" s="217" customFormat="1" x14ac:dyDescent="0.15">
      <c r="A8" s="214">
        <v>1</v>
      </c>
      <c r="B8" s="215">
        <v>2</v>
      </c>
      <c r="C8" s="214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14">
        <v>14</v>
      </c>
      <c r="O8" s="214">
        <v>15</v>
      </c>
      <c r="P8" s="214">
        <v>16</v>
      </c>
      <c r="Q8" s="214">
        <v>17</v>
      </c>
      <c r="R8" s="214">
        <v>18</v>
      </c>
      <c r="S8" s="214">
        <v>19</v>
      </c>
      <c r="T8" s="214">
        <v>20</v>
      </c>
      <c r="U8" s="214">
        <v>21</v>
      </c>
      <c r="V8" s="216">
        <v>22</v>
      </c>
      <c r="W8" s="214">
        <v>23</v>
      </c>
      <c r="X8" s="214">
        <v>24</v>
      </c>
      <c r="Y8" s="214">
        <v>25</v>
      </c>
      <c r="Z8" s="214">
        <v>26</v>
      </c>
      <c r="AA8" s="214">
        <v>27</v>
      </c>
      <c r="AC8" s="218"/>
    </row>
    <row r="9" spans="1:29" s="221" customFormat="1" ht="16" x14ac:dyDescent="0.2">
      <c r="A9" s="219" t="s">
        <v>48</v>
      </c>
      <c r="B9" s="220" t="s">
        <v>49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C9" s="222"/>
    </row>
    <row r="10" spans="1:29" s="230" customFormat="1" x14ac:dyDescent="0.15">
      <c r="A10" s="223">
        <v>1</v>
      </c>
      <c r="B10" s="224" t="s">
        <v>417</v>
      </c>
      <c r="C10" s="225" t="s">
        <v>50</v>
      </c>
      <c r="D10" s="225" t="s">
        <v>51</v>
      </c>
      <c r="E10" s="226" t="s">
        <v>52</v>
      </c>
      <c r="F10" s="223" t="s">
        <v>53</v>
      </c>
      <c r="G10" s="223" t="s">
        <v>54</v>
      </c>
      <c r="H10" s="227">
        <v>1</v>
      </c>
      <c r="I10" s="227">
        <v>0</v>
      </c>
      <c r="J10" s="227">
        <v>1</v>
      </c>
      <c r="K10" s="227">
        <v>400</v>
      </c>
      <c r="L10" s="227">
        <v>99</v>
      </c>
      <c r="M10" s="227">
        <f t="shared" ref="M10:M31" si="0">SUM(K10:L10)</f>
        <v>499</v>
      </c>
      <c r="N10" s="227">
        <v>2</v>
      </c>
      <c r="O10" s="227">
        <v>3</v>
      </c>
      <c r="P10" s="227">
        <f t="shared" ref="P10:P46" si="1">SUM(N10:O10)</f>
        <v>5</v>
      </c>
      <c r="Q10" s="227">
        <v>0</v>
      </c>
      <c r="R10" s="227">
        <v>0</v>
      </c>
      <c r="S10" s="227">
        <f t="shared" ref="S10:S46" si="2">SUM(Q10:R10)</f>
        <v>0</v>
      </c>
      <c r="T10" s="227">
        <v>7</v>
      </c>
      <c r="U10" s="227">
        <v>1</v>
      </c>
      <c r="V10" s="228" t="s">
        <v>582</v>
      </c>
      <c r="W10" s="229">
        <v>435054375</v>
      </c>
      <c r="X10" s="229">
        <v>591053331</v>
      </c>
      <c r="Y10" s="229">
        <v>478723366</v>
      </c>
      <c r="Z10" s="229">
        <v>14503724</v>
      </c>
      <c r="AA10" s="229">
        <f>SUM(W10:X10)</f>
        <v>1026107706</v>
      </c>
      <c r="AC10" s="231"/>
    </row>
    <row r="11" spans="1:29" s="230" customFormat="1" x14ac:dyDescent="0.15">
      <c r="A11" s="223">
        <v>2</v>
      </c>
      <c r="B11" s="224" t="s">
        <v>55</v>
      </c>
      <c r="C11" s="225" t="s">
        <v>50</v>
      </c>
      <c r="D11" s="225" t="s">
        <v>51</v>
      </c>
      <c r="E11" s="226" t="s">
        <v>52</v>
      </c>
      <c r="F11" s="223" t="s">
        <v>56</v>
      </c>
      <c r="G11" s="223" t="s">
        <v>54</v>
      </c>
      <c r="H11" s="227">
        <v>1</v>
      </c>
      <c r="I11" s="227">
        <v>0</v>
      </c>
      <c r="J11" s="227">
        <v>1</v>
      </c>
      <c r="K11" s="227">
        <v>0</v>
      </c>
      <c r="L11" s="227">
        <v>0</v>
      </c>
      <c r="M11" s="227">
        <f t="shared" si="0"/>
        <v>0</v>
      </c>
      <c r="N11" s="227">
        <v>0</v>
      </c>
      <c r="O11" s="227">
        <v>0</v>
      </c>
      <c r="P11" s="227">
        <f t="shared" si="1"/>
        <v>0</v>
      </c>
      <c r="Q11" s="227">
        <v>0</v>
      </c>
      <c r="R11" s="227">
        <v>0</v>
      </c>
      <c r="S11" s="227">
        <f t="shared" si="2"/>
        <v>0</v>
      </c>
      <c r="T11" s="227">
        <v>5</v>
      </c>
      <c r="U11" s="227">
        <v>0</v>
      </c>
      <c r="V11" s="227"/>
      <c r="W11" s="229">
        <v>0</v>
      </c>
      <c r="X11" s="229">
        <v>0</v>
      </c>
      <c r="Y11" s="229">
        <v>0</v>
      </c>
      <c r="Z11" s="229">
        <v>0</v>
      </c>
      <c r="AA11" s="229">
        <f>SUM(W11:X11)</f>
        <v>0</v>
      </c>
      <c r="AC11" s="231"/>
    </row>
    <row r="12" spans="1:29" s="233" customFormat="1" x14ac:dyDescent="0.15">
      <c r="A12" s="223">
        <v>3</v>
      </c>
      <c r="B12" s="224" t="s">
        <v>57</v>
      </c>
      <c r="C12" s="225" t="s">
        <v>50</v>
      </c>
      <c r="D12" s="225" t="s">
        <v>51</v>
      </c>
      <c r="E12" s="226" t="s">
        <v>52</v>
      </c>
      <c r="F12" s="223" t="s">
        <v>58</v>
      </c>
      <c r="G12" s="223" t="s">
        <v>54</v>
      </c>
      <c r="H12" s="227">
        <v>1</v>
      </c>
      <c r="I12" s="227">
        <v>0</v>
      </c>
      <c r="J12" s="227">
        <v>1</v>
      </c>
      <c r="K12" s="227">
        <v>431</v>
      </c>
      <c r="L12" s="227">
        <v>11</v>
      </c>
      <c r="M12" s="227">
        <f t="shared" si="0"/>
        <v>442</v>
      </c>
      <c r="N12" s="227">
        <v>2</v>
      </c>
      <c r="O12" s="227">
        <v>1</v>
      </c>
      <c r="P12" s="227">
        <f t="shared" si="1"/>
        <v>3</v>
      </c>
      <c r="Q12" s="227">
        <v>0</v>
      </c>
      <c r="R12" s="227">
        <v>0</v>
      </c>
      <c r="S12" s="227">
        <f t="shared" si="2"/>
        <v>0</v>
      </c>
      <c r="T12" s="227">
        <v>6</v>
      </c>
      <c r="U12" s="227"/>
      <c r="V12" s="232"/>
      <c r="W12" s="229">
        <v>198884427</v>
      </c>
      <c r="X12" s="229">
        <v>872552262</v>
      </c>
      <c r="Y12" s="229">
        <v>707763845</v>
      </c>
      <c r="Z12" s="229">
        <v>92369320</v>
      </c>
      <c r="AA12" s="229">
        <f>SUM(W12:X12)</f>
        <v>1071436689</v>
      </c>
      <c r="AC12" s="234"/>
    </row>
    <row r="13" spans="1:29" s="230" customFormat="1" x14ac:dyDescent="0.15">
      <c r="A13" s="223">
        <v>4</v>
      </c>
      <c r="B13" s="224" t="s">
        <v>419</v>
      </c>
      <c r="C13" s="225" t="s">
        <v>50</v>
      </c>
      <c r="D13" s="225" t="s">
        <v>51</v>
      </c>
      <c r="E13" s="226" t="s">
        <v>52</v>
      </c>
      <c r="F13" s="223" t="s">
        <v>59</v>
      </c>
      <c r="G13" s="223" t="s">
        <v>54</v>
      </c>
      <c r="H13" s="227">
        <v>1</v>
      </c>
      <c r="I13" s="227">
        <v>0</v>
      </c>
      <c r="J13" s="227">
        <v>1</v>
      </c>
      <c r="K13" s="227">
        <v>400</v>
      </c>
      <c r="L13" s="227">
        <v>11</v>
      </c>
      <c r="M13" s="227">
        <f t="shared" si="0"/>
        <v>411</v>
      </c>
      <c r="N13" s="227">
        <v>2</v>
      </c>
      <c r="O13" s="227">
        <v>1</v>
      </c>
      <c r="P13" s="227">
        <f t="shared" si="1"/>
        <v>3</v>
      </c>
      <c r="Q13" s="227">
        <v>0</v>
      </c>
      <c r="R13" s="227">
        <v>0</v>
      </c>
      <c r="S13" s="227">
        <f t="shared" si="2"/>
        <v>0</v>
      </c>
      <c r="T13" s="227">
        <v>8</v>
      </c>
      <c r="U13" s="227">
        <v>1</v>
      </c>
      <c r="V13" s="228" t="s">
        <v>583</v>
      </c>
      <c r="W13" s="229">
        <v>1354428654</v>
      </c>
      <c r="X13" s="229">
        <v>3376964950</v>
      </c>
      <c r="Y13" s="229">
        <v>635356420</v>
      </c>
      <c r="Z13" s="229">
        <v>16936015</v>
      </c>
      <c r="AA13" s="229">
        <f t="shared" ref="AA13:AA44" si="3">SUM(W13:X13)</f>
        <v>4731393604</v>
      </c>
      <c r="AC13" s="231"/>
    </row>
    <row r="14" spans="1:29" s="230" customFormat="1" x14ac:dyDescent="0.15">
      <c r="A14" s="223">
        <v>5</v>
      </c>
      <c r="B14" s="224" t="s">
        <v>421</v>
      </c>
      <c r="C14" s="225" t="s">
        <v>50</v>
      </c>
      <c r="D14" s="225" t="s">
        <v>51</v>
      </c>
      <c r="E14" s="226" t="s">
        <v>52</v>
      </c>
      <c r="F14" s="223" t="s">
        <v>60</v>
      </c>
      <c r="G14" s="223" t="s">
        <v>54</v>
      </c>
      <c r="H14" s="227">
        <v>1</v>
      </c>
      <c r="I14" s="227">
        <v>0</v>
      </c>
      <c r="J14" s="227">
        <v>1</v>
      </c>
      <c r="K14" s="227">
        <v>700</v>
      </c>
      <c r="L14" s="227">
        <v>99</v>
      </c>
      <c r="M14" s="227">
        <f t="shared" si="0"/>
        <v>799</v>
      </c>
      <c r="N14" s="227">
        <v>7</v>
      </c>
      <c r="O14" s="227">
        <v>2</v>
      </c>
      <c r="P14" s="227">
        <f t="shared" si="1"/>
        <v>9</v>
      </c>
      <c r="Q14" s="227">
        <v>0</v>
      </c>
      <c r="R14" s="227">
        <v>0</v>
      </c>
      <c r="S14" s="227">
        <f t="shared" si="2"/>
        <v>0</v>
      </c>
      <c r="T14" s="227">
        <v>6</v>
      </c>
      <c r="U14" s="227">
        <v>1</v>
      </c>
      <c r="V14" s="228" t="s">
        <v>584</v>
      </c>
      <c r="W14" s="229">
        <v>1194258547</v>
      </c>
      <c r="X14" s="229">
        <v>2101197357</v>
      </c>
      <c r="Y14" s="229">
        <v>528227633</v>
      </c>
      <c r="Z14" s="229">
        <v>128383403</v>
      </c>
      <c r="AA14" s="229">
        <f t="shared" si="3"/>
        <v>3295455904</v>
      </c>
      <c r="AC14" s="231"/>
    </row>
    <row r="15" spans="1:29" s="230" customFormat="1" x14ac:dyDescent="0.15">
      <c r="A15" s="223">
        <v>6</v>
      </c>
      <c r="B15" s="224" t="s">
        <v>423</v>
      </c>
      <c r="C15" s="225" t="s">
        <v>50</v>
      </c>
      <c r="D15" s="225" t="s">
        <v>51</v>
      </c>
      <c r="E15" s="226" t="s">
        <v>52</v>
      </c>
      <c r="F15" s="223" t="s">
        <v>61</v>
      </c>
      <c r="G15" s="223" t="s">
        <v>54</v>
      </c>
      <c r="H15" s="227">
        <v>1</v>
      </c>
      <c r="I15" s="227">
        <v>0</v>
      </c>
      <c r="J15" s="227">
        <v>1</v>
      </c>
      <c r="K15" s="227">
        <v>300</v>
      </c>
      <c r="L15" s="227">
        <v>209</v>
      </c>
      <c r="M15" s="227">
        <f t="shared" si="0"/>
        <v>509</v>
      </c>
      <c r="N15" s="227">
        <v>6</v>
      </c>
      <c r="O15" s="227">
        <v>0</v>
      </c>
      <c r="P15" s="227">
        <f t="shared" si="1"/>
        <v>6</v>
      </c>
      <c r="Q15" s="227">
        <v>0</v>
      </c>
      <c r="R15" s="227">
        <v>0</v>
      </c>
      <c r="S15" s="227">
        <f t="shared" si="2"/>
        <v>0</v>
      </c>
      <c r="T15" s="227">
        <v>8</v>
      </c>
      <c r="U15" s="227">
        <v>1</v>
      </c>
      <c r="V15" s="228" t="s">
        <v>585</v>
      </c>
      <c r="W15" s="229">
        <v>533311798</v>
      </c>
      <c r="X15" s="229">
        <v>3161739423</v>
      </c>
      <c r="Y15" s="229">
        <v>1714994415</v>
      </c>
      <c r="Z15" s="229">
        <v>189480878</v>
      </c>
      <c r="AA15" s="229">
        <f t="shared" si="3"/>
        <v>3695051221</v>
      </c>
      <c r="AC15" s="231"/>
    </row>
    <row r="16" spans="1:29" s="230" customFormat="1" x14ac:dyDescent="0.15">
      <c r="A16" s="223">
        <v>7</v>
      </c>
      <c r="B16" s="224" t="s">
        <v>425</v>
      </c>
      <c r="C16" s="225" t="s">
        <v>50</v>
      </c>
      <c r="D16" s="225" t="s">
        <v>51</v>
      </c>
      <c r="E16" s="226" t="s">
        <v>52</v>
      </c>
      <c r="F16" s="223" t="s">
        <v>62</v>
      </c>
      <c r="G16" s="223" t="s">
        <v>54</v>
      </c>
      <c r="H16" s="227">
        <v>1</v>
      </c>
      <c r="I16" s="227">
        <v>0</v>
      </c>
      <c r="J16" s="227">
        <v>1</v>
      </c>
      <c r="K16" s="227">
        <v>300</v>
      </c>
      <c r="L16" s="227">
        <v>29</v>
      </c>
      <c r="M16" s="227">
        <f t="shared" si="0"/>
        <v>329</v>
      </c>
      <c r="N16" s="227">
        <v>2</v>
      </c>
      <c r="O16" s="227">
        <v>1</v>
      </c>
      <c r="P16" s="227">
        <f t="shared" si="1"/>
        <v>3</v>
      </c>
      <c r="Q16" s="227">
        <v>0</v>
      </c>
      <c r="R16" s="227">
        <v>0</v>
      </c>
      <c r="S16" s="227">
        <f t="shared" si="2"/>
        <v>0</v>
      </c>
      <c r="T16" s="227">
        <v>4</v>
      </c>
      <c r="U16" s="227">
        <v>1</v>
      </c>
      <c r="V16" s="227" t="s">
        <v>586</v>
      </c>
      <c r="W16" s="229">
        <v>362677500</v>
      </c>
      <c r="X16" s="229">
        <v>511648243</v>
      </c>
      <c r="Y16" s="229">
        <v>121970422</v>
      </c>
      <c r="Z16" s="229">
        <v>38468789</v>
      </c>
      <c r="AA16" s="229">
        <f t="shared" si="3"/>
        <v>874325743</v>
      </c>
      <c r="AC16" s="231"/>
    </row>
    <row r="17" spans="1:29" s="230" customFormat="1" x14ac:dyDescent="0.15">
      <c r="A17" s="223">
        <v>8</v>
      </c>
      <c r="B17" s="224" t="s">
        <v>63</v>
      </c>
      <c r="C17" s="225" t="s">
        <v>50</v>
      </c>
      <c r="D17" s="225" t="s">
        <v>51</v>
      </c>
      <c r="E17" s="226" t="s">
        <v>52</v>
      </c>
      <c r="F17" s="223" t="s">
        <v>64</v>
      </c>
      <c r="G17" s="223" t="s">
        <v>54</v>
      </c>
      <c r="H17" s="227">
        <v>1</v>
      </c>
      <c r="I17" s="227">
        <v>0</v>
      </c>
      <c r="J17" s="227">
        <v>1</v>
      </c>
      <c r="K17" s="227">
        <v>0</v>
      </c>
      <c r="L17" s="227">
        <v>0</v>
      </c>
      <c r="M17" s="227">
        <f t="shared" si="0"/>
        <v>0</v>
      </c>
      <c r="N17" s="227">
        <v>0</v>
      </c>
      <c r="O17" s="227">
        <v>0</v>
      </c>
      <c r="P17" s="227">
        <f t="shared" si="1"/>
        <v>0</v>
      </c>
      <c r="Q17" s="227">
        <v>0</v>
      </c>
      <c r="R17" s="227">
        <v>0</v>
      </c>
      <c r="S17" s="227">
        <f t="shared" si="2"/>
        <v>0</v>
      </c>
      <c r="T17" s="227">
        <v>6</v>
      </c>
      <c r="U17" s="227">
        <v>0</v>
      </c>
      <c r="V17" s="227"/>
      <c r="W17" s="229">
        <v>0</v>
      </c>
      <c r="X17" s="229">
        <v>0</v>
      </c>
      <c r="Y17" s="229">
        <v>0</v>
      </c>
      <c r="Z17" s="229">
        <v>0</v>
      </c>
      <c r="AA17" s="229">
        <f t="shared" si="3"/>
        <v>0</v>
      </c>
      <c r="AC17" s="231"/>
    </row>
    <row r="18" spans="1:29" s="233" customFormat="1" x14ac:dyDescent="0.15">
      <c r="A18" s="223">
        <v>9</v>
      </c>
      <c r="B18" s="224" t="s">
        <v>427</v>
      </c>
      <c r="C18" s="225" t="s">
        <v>50</v>
      </c>
      <c r="D18" s="225" t="s">
        <v>51</v>
      </c>
      <c r="E18" s="226" t="s">
        <v>52</v>
      </c>
      <c r="F18" s="223" t="s">
        <v>65</v>
      </c>
      <c r="G18" s="223" t="s">
        <v>54</v>
      </c>
      <c r="H18" s="227">
        <v>1</v>
      </c>
      <c r="I18" s="227">
        <v>0</v>
      </c>
      <c r="J18" s="227">
        <v>1</v>
      </c>
      <c r="K18" s="227">
        <v>300</v>
      </c>
      <c r="L18" s="227">
        <v>160</v>
      </c>
      <c r="M18" s="227">
        <f t="shared" si="0"/>
        <v>460</v>
      </c>
      <c r="N18" s="227">
        <v>5</v>
      </c>
      <c r="O18" s="227">
        <v>0</v>
      </c>
      <c r="P18" s="227">
        <f t="shared" si="1"/>
        <v>5</v>
      </c>
      <c r="Q18" s="227">
        <v>0</v>
      </c>
      <c r="R18" s="227">
        <v>0</v>
      </c>
      <c r="S18" s="227">
        <f t="shared" si="2"/>
        <v>0</v>
      </c>
      <c r="T18" s="227">
        <v>6</v>
      </c>
      <c r="U18" s="227"/>
      <c r="V18" s="235"/>
      <c r="W18" s="236">
        <v>224820637</v>
      </c>
      <c r="X18" s="236">
        <v>80000000</v>
      </c>
      <c r="Y18" s="236">
        <v>8576143</v>
      </c>
      <c r="Z18" s="229">
        <v>-8375662</v>
      </c>
      <c r="AA18" s="229">
        <f t="shared" si="3"/>
        <v>304820637</v>
      </c>
      <c r="AC18" s="234"/>
    </row>
    <row r="19" spans="1:29" s="230" customFormat="1" x14ac:dyDescent="0.15">
      <c r="A19" s="223">
        <v>10</v>
      </c>
      <c r="B19" s="224" t="s">
        <v>428</v>
      </c>
      <c r="C19" s="225" t="s">
        <v>50</v>
      </c>
      <c r="D19" s="225" t="s">
        <v>51</v>
      </c>
      <c r="E19" s="226" t="s">
        <v>52</v>
      </c>
      <c r="F19" s="223" t="s">
        <v>66</v>
      </c>
      <c r="G19" s="223" t="s">
        <v>54</v>
      </c>
      <c r="H19" s="227">
        <v>1</v>
      </c>
      <c r="I19" s="227">
        <v>0</v>
      </c>
      <c r="J19" s="227">
        <v>1</v>
      </c>
      <c r="K19" s="227">
        <v>900</v>
      </c>
      <c r="L19" s="227">
        <v>48</v>
      </c>
      <c r="M19" s="227">
        <f t="shared" si="0"/>
        <v>948</v>
      </c>
      <c r="N19" s="227">
        <v>0</v>
      </c>
      <c r="O19" s="227">
        <v>0</v>
      </c>
      <c r="P19" s="227">
        <f t="shared" si="1"/>
        <v>0</v>
      </c>
      <c r="Q19" s="227">
        <v>0</v>
      </c>
      <c r="R19" s="227">
        <v>0</v>
      </c>
      <c r="S19" s="227">
        <f t="shared" si="2"/>
        <v>0</v>
      </c>
      <c r="T19" s="227">
        <v>6</v>
      </c>
      <c r="U19" s="227">
        <v>1</v>
      </c>
      <c r="V19" s="228" t="s">
        <v>587</v>
      </c>
      <c r="W19" s="229">
        <v>1452405582</v>
      </c>
      <c r="X19" s="229">
        <v>837502249</v>
      </c>
      <c r="Y19" s="229">
        <v>36008500</v>
      </c>
      <c r="Z19" s="229">
        <v>-10749952</v>
      </c>
      <c r="AA19" s="229">
        <f t="shared" si="3"/>
        <v>2289907831</v>
      </c>
      <c r="AC19" s="231"/>
    </row>
    <row r="20" spans="1:29" s="230" customFormat="1" x14ac:dyDescent="0.15">
      <c r="A20" s="223">
        <v>11</v>
      </c>
      <c r="B20" s="224" t="s">
        <v>67</v>
      </c>
      <c r="C20" s="225" t="s">
        <v>50</v>
      </c>
      <c r="D20" s="225" t="s">
        <v>51</v>
      </c>
      <c r="E20" s="226" t="s">
        <v>52</v>
      </c>
      <c r="F20" s="223" t="s">
        <v>68</v>
      </c>
      <c r="G20" s="223" t="s">
        <v>54</v>
      </c>
      <c r="H20" s="227">
        <v>1</v>
      </c>
      <c r="I20" s="227">
        <v>0</v>
      </c>
      <c r="J20" s="227">
        <v>1</v>
      </c>
      <c r="K20" s="227">
        <v>300</v>
      </c>
      <c r="L20" s="227">
        <v>25</v>
      </c>
      <c r="M20" s="227">
        <f t="shared" si="0"/>
        <v>325</v>
      </c>
      <c r="N20" s="227">
        <v>0</v>
      </c>
      <c r="O20" s="227">
        <v>0</v>
      </c>
      <c r="P20" s="227">
        <f t="shared" si="1"/>
        <v>0</v>
      </c>
      <c r="Q20" s="227">
        <v>0</v>
      </c>
      <c r="R20" s="227">
        <v>0</v>
      </c>
      <c r="S20" s="227">
        <f t="shared" si="2"/>
        <v>0</v>
      </c>
      <c r="T20" s="227">
        <v>7</v>
      </c>
      <c r="U20" s="227"/>
      <c r="V20" s="228"/>
      <c r="W20" s="229">
        <v>7065992075</v>
      </c>
      <c r="X20" s="229">
        <v>41213668062</v>
      </c>
      <c r="Y20" s="229">
        <v>10031947364</v>
      </c>
      <c r="Z20" s="229">
        <v>7047632075</v>
      </c>
      <c r="AA20" s="236">
        <f t="shared" si="3"/>
        <v>48279660137</v>
      </c>
      <c r="AC20" s="231"/>
    </row>
    <row r="21" spans="1:29" s="233" customFormat="1" x14ac:dyDescent="0.15">
      <c r="A21" s="223">
        <v>12</v>
      </c>
      <c r="B21" s="224" t="s">
        <v>588</v>
      </c>
      <c r="C21" s="225" t="s">
        <v>50</v>
      </c>
      <c r="D21" s="225" t="s">
        <v>51</v>
      </c>
      <c r="E21" s="226" t="s">
        <v>52</v>
      </c>
      <c r="F21" s="223" t="s">
        <v>70</v>
      </c>
      <c r="G21" s="223" t="s">
        <v>54</v>
      </c>
      <c r="H21" s="227">
        <v>1</v>
      </c>
      <c r="I21" s="227">
        <v>0</v>
      </c>
      <c r="J21" s="227">
        <v>1</v>
      </c>
      <c r="K21" s="227">
        <v>34</v>
      </c>
      <c r="L21" s="227">
        <v>6</v>
      </c>
      <c r="M21" s="227">
        <f t="shared" si="0"/>
        <v>40</v>
      </c>
      <c r="N21" s="227">
        <v>1</v>
      </c>
      <c r="O21" s="227">
        <v>0</v>
      </c>
      <c r="P21" s="227">
        <f t="shared" si="1"/>
        <v>1</v>
      </c>
      <c r="Q21" s="227">
        <v>0</v>
      </c>
      <c r="R21" s="227">
        <v>0</v>
      </c>
      <c r="S21" s="227">
        <f t="shared" si="2"/>
        <v>0</v>
      </c>
      <c r="T21" s="227">
        <v>8</v>
      </c>
      <c r="U21" s="227">
        <v>1</v>
      </c>
      <c r="V21" s="228" t="s">
        <v>589</v>
      </c>
      <c r="W21" s="229">
        <v>172933387</v>
      </c>
      <c r="X21" s="229">
        <v>0</v>
      </c>
      <c r="Y21" s="229">
        <v>1054300</v>
      </c>
      <c r="Z21" s="229">
        <v>-3647442</v>
      </c>
      <c r="AA21" s="236">
        <f t="shared" si="3"/>
        <v>172933387</v>
      </c>
      <c r="AC21" s="234"/>
    </row>
    <row r="22" spans="1:29" s="230" customFormat="1" x14ac:dyDescent="0.15">
      <c r="A22" s="223">
        <v>13</v>
      </c>
      <c r="B22" s="238" t="s">
        <v>590</v>
      </c>
      <c r="C22" s="225" t="s">
        <v>50</v>
      </c>
      <c r="D22" s="225" t="s">
        <v>51</v>
      </c>
      <c r="E22" s="226" t="s">
        <v>52</v>
      </c>
      <c r="F22" s="237" t="s">
        <v>72</v>
      </c>
      <c r="G22" s="237" t="s">
        <v>54</v>
      </c>
      <c r="H22" s="239">
        <v>1</v>
      </c>
      <c r="I22" s="239">
        <v>0</v>
      </c>
      <c r="J22" s="239">
        <v>1</v>
      </c>
      <c r="K22" s="239">
        <v>70</v>
      </c>
      <c r="L22" s="239">
        <v>40</v>
      </c>
      <c r="M22" s="227">
        <f t="shared" si="0"/>
        <v>110</v>
      </c>
      <c r="N22" s="239">
        <v>0</v>
      </c>
      <c r="O22" s="239">
        <v>0</v>
      </c>
      <c r="P22" s="227">
        <f t="shared" si="1"/>
        <v>0</v>
      </c>
      <c r="Q22" s="239">
        <v>0</v>
      </c>
      <c r="R22" s="239">
        <v>0</v>
      </c>
      <c r="S22" s="227">
        <f t="shared" si="2"/>
        <v>0</v>
      </c>
      <c r="T22" s="239">
        <v>6</v>
      </c>
      <c r="U22" s="239">
        <v>1</v>
      </c>
      <c r="V22" s="235" t="s">
        <v>591</v>
      </c>
      <c r="W22" s="236">
        <v>228532460</v>
      </c>
      <c r="X22" s="236">
        <v>89813480</v>
      </c>
      <c r="Y22" s="236">
        <v>62438890</v>
      </c>
      <c r="Z22" s="236">
        <v>1367828</v>
      </c>
      <c r="AA22" s="236">
        <f t="shared" si="3"/>
        <v>318345940</v>
      </c>
      <c r="AC22" s="231"/>
    </row>
    <row r="23" spans="1:29" s="230" customFormat="1" x14ac:dyDescent="0.15">
      <c r="A23" s="223">
        <v>14</v>
      </c>
      <c r="B23" s="224" t="s">
        <v>73</v>
      </c>
      <c r="C23" s="225" t="s">
        <v>50</v>
      </c>
      <c r="D23" s="225" t="s">
        <v>51</v>
      </c>
      <c r="E23" s="226" t="s">
        <v>52</v>
      </c>
      <c r="F23" s="223" t="s">
        <v>74</v>
      </c>
      <c r="G23" s="223" t="s">
        <v>54</v>
      </c>
      <c r="H23" s="227">
        <v>1</v>
      </c>
      <c r="I23" s="227">
        <v>0</v>
      </c>
      <c r="J23" s="227">
        <v>1</v>
      </c>
      <c r="K23" s="227">
        <v>62</v>
      </c>
      <c r="L23" s="227">
        <v>19</v>
      </c>
      <c r="M23" s="227">
        <f t="shared" si="0"/>
        <v>81</v>
      </c>
      <c r="N23" s="227">
        <v>0</v>
      </c>
      <c r="O23" s="227">
        <v>0</v>
      </c>
      <c r="P23" s="227">
        <f t="shared" si="1"/>
        <v>0</v>
      </c>
      <c r="Q23" s="227">
        <v>0</v>
      </c>
      <c r="R23" s="227">
        <v>0</v>
      </c>
      <c r="S23" s="227">
        <f t="shared" si="2"/>
        <v>0</v>
      </c>
      <c r="T23" s="227">
        <v>6</v>
      </c>
      <c r="U23" s="227"/>
      <c r="V23" s="228"/>
      <c r="W23" s="229">
        <v>0</v>
      </c>
      <c r="X23" s="229">
        <v>0</v>
      </c>
      <c r="Y23" s="229">
        <v>0</v>
      </c>
      <c r="Z23" s="229">
        <v>0</v>
      </c>
      <c r="AA23" s="236">
        <f t="shared" si="3"/>
        <v>0</v>
      </c>
      <c r="AC23" s="231"/>
    </row>
    <row r="24" spans="1:29" s="230" customFormat="1" ht="13" x14ac:dyDescent="0.15">
      <c r="A24" s="223">
        <v>15</v>
      </c>
      <c r="B24" s="224" t="s">
        <v>75</v>
      </c>
      <c r="C24" s="225" t="s">
        <v>50</v>
      </c>
      <c r="D24" s="240" t="s">
        <v>76</v>
      </c>
      <c r="E24" s="226" t="s">
        <v>52</v>
      </c>
      <c r="F24" s="223" t="s">
        <v>77</v>
      </c>
      <c r="G24" s="223" t="s">
        <v>54</v>
      </c>
      <c r="H24" s="227">
        <v>1</v>
      </c>
      <c r="I24" s="227">
        <v>0</v>
      </c>
      <c r="J24" s="227">
        <v>1</v>
      </c>
      <c r="K24" s="227">
        <v>0</v>
      </c>
      <c r="L24" s="227">
        <v>0</v>
      </c>
      <c r="M24" s="227">
        <f t="shared" si="0"/>
        <v>0</v>
      </c>
      <c r="N24" s="227">
        <v>0</v>
      </c>
      <c r="O24" s="227">
        <v>0</v>
      </c>
      <c r="P24" s="227">
        <f t="shared" si="1"/>
        <v>0</v>
      </c>
      <c r="Q24" s="227">
        <v>0</v>
      </c>
      <c r="R24" s="227">
        <v>0</v>
      </c>
      <c r="S24" s="227">
        <f t="shared" si="2"/>
        <v>0</v>
      </c>
      <c r="T24" s="227">
        <v>0</v>
      </c>
      <c r="U24" s="227">
        <v>0</v>
      </c>
      <c r="V24" s="227"/>
      <c r="W24" s="229">
        <v>0</v>
      </c>
      <c r="X24" s="229">
        <v>0</v>
      </c>
      <c r="Y24" s="229">
        <v>0</v>
      </c>
      <c r="Z24" s="229">
        <v>0</v>
      </c>
      <c r="AA24" s="236">
        <f t="shared" si="3"/>
        <v>0</v>
      </c>
    </row>
    <row r="25" spans="1:29" s="230" customFormat="1" ht="13" x14ac:dyDescent="0.15">
      <c r="A25" s="223">
        <v>16</v>
      </c>
      <c r="B25" s="224" t="s">
        <v>78</v>
      </c>
      <c r="C25" s="225" t="s">
        <v>50</v>
      </c>
      <c r="D25" s="240" t="s">
        <v>76</v>
      </c>
      <c r="E25" s="226" t="s">
        <v>52</v>
      </c>
      <c r="F25" s="223" t="s">
        <v>79</v>
      </c>
      <c r="G25" s="223" t="s">
        <v>54</v>
      </c>
      <c r="H25" s="227">
        <v>1</v>
      </c>
      <c r="I25" s="227">
        <v>0</v>
      </c>
      <c r="J25" s="227">
        <v>1</v>
      </c>
      <c r="K25" s="227">
        <v>0</v>
      </c>
      <c r="L25" s="227">
        <v>0</v>
      </c>
      <c r="M25" s="227">
        <f t="shared" si="0"/>
        <v>0</v>
      </c>
      <c r="N25" s="227">
        <v>0</v>
      </c>
      <c r="O25" s="227">
        <v>0</v>
      </c>
      <c r="P25" s="227">
        <f t="shared" si="1"/>
        <v>0</v>
      </c>
      <c r="Q25" s="227">
        <v>0</v>
      </c>
      <c r="R25" s="227">
        <v>0</v>
      </c>
      <c r="S25" s="227">
        <f t="shared" si="2"/>
        <v>0</v>
      </c>
      <c r="T25" s="227">
        <v>0</v>
      </c>
      <c r="U25" s="227">
        <v>0</v>
      </c>
      <c r="V25" s="227"/>
      <c r="W25" s="229">
        <v>0</v>
      </c>
      <c r="X25" s="229">
        <v>0</v>
      </c>
      <c r="Y25" s="229">
        <v>0</v>
      </c>
      <c r="Z25" s="229">
        <v>0</v>
      </c>
      <c r="AA25" s="236">
        <f t="shared" si="3"/>
        <v>0</v>
      </c>
    </row>
    <row r="26" spans="1:29" s="230" customFormat="1" ht="13" x14ac:dyDescent="0.15">
      <c r="A26" s="223">
        <v>17</v>
      </c>
      <c r="B26" s="238" t="s">
        <v>80</v>
      </c>
      <c r="C26" s="225" t="s">
        <v>50</v>
      </c>
      <c r="D26" s="240" t="s">
        <v>76</v>
      </c>
      <c r="E26" s="226" t="s">
        <v>52</v>
      </c>
      <c r="F26" s="237" t="s">
        <v>81</v>
      </c>
      <c r="G26" s="237" t="s">
        <v>54</v>
      </c>
      <c r="H26" s="239">
        <v>1</v>
      </c>
      <c r="I26" s="239">
        <v>0</v>
      </c>
      <c r="J26" s="239">
        <v>1</v>
      </c>
      <c r="K26" s="239">
        <v>0</v>
      </c>
      <c r="L26" s="239">
        <v>0</v>
      </c>
      <c r="M26" s="227">
        <f t="shared" si="0"/>
        <v>0</v>
      </c>
      <c r="N26" s="239">
        <v>0</v>
      </c>
      <c r="O26" s="239">
        <v>0</v>
      </c>
      <c r="P26" s="227">
        <f t="shared" si="1"/>
        <v>0</v>
      </c>
      <c r="Q26" s="239">
        <v>0</v>
      </c>
      <c r="R26" s="239">
        <v>0</v>
      </c>
      <c r="S26" s="227">
        <f t="shared" si="2"/>
        <v>0</v>
      </c>
      <c r="T26" s="239">
        <v>6</v>
      </c>
      <c r="U26" s="239">
        <v>0</v>
      </c>
      <c r="V26" s="239"/>
      <c r="W26" s="236">
        <v>0</v>
      </c>
      <c r="X26" s="236">
        <v>0</v>
      </c>
      <c r="Y26" s="236">
        <v>0</v>
      </c>
      <c r="Z26" s="236">
        <v>0</v>
      </c>
      <c r="AA26" s="236">
        <f t="shared" si="3"/>
        <v>0</v>
      </c>
    </row>
    <row r="27" spans="1:29" s="230" customFormat="1" ht="13" x14ac:dyDescent="0.15">
      <c r="A27" s="223">
        <v>18</v>
      </c>
      <c r="B27" s="238" t="s">
        <v>82</v>
      </c>
      <c r="C27" s="225" t="s">
        <v>50</v>
      </c>
      <c r="D27" s="240" t="s">
        <v>76</v>
      </c>
      <c r="E27" s="226" t="s">
        <v>52</v>
      </c>
      <c r="F27" s="237" t="s">
        <v>83</v>
      </c>
      <c r="G27" s="237" t="s">
        <v>54</v>
      </c>
      <c r="H27" s="239">
        <v>1</v>
      </c>
      <c r="I27" s="239">
        <v>0</v>
      </c>
      <c r="J27" s="239">
        <v>1</v>
      </c>
      <c r="K27" s="239">
        <v>0</v>
      </c>
      <c r="L27" s="239">
        <v>0</v>
      </c>
      <c r="M27" s="227">
        <f t="shared" si="0"/>
        <v>0</v>
      </c>
      <c r="N27" s="239">
        <v>0</v>
      </c>
      <c r="O27" s="239">
        <v>0</v>
      </c>
      <c r="P27" s="227">
        <f t="shared" si="1"/>
        <v>0</v>
      </c>
      <c r="Q27" s="239">
        <v>0</v>
      </c>
      <c r="R27" s="239">
        <v>0</v>
      </c>
      <c r="S27" s="227">
        <f t="shared" si="2"/>
        <v>0</v>
      </c>
      <c r="T27" s="239">
        <v>0</v>
      </c>
      <c r="U27" s="239">
        <v>0</v>
      </c>
      <c r="V27" s="239"/>
      <c r="W27" s="236">
        <v>0</v>
      </c>
      <c r="X27" s="236">
        <v>0</v>
      </c>
      <c r="Y27" s="236">
        <v>0</v>
      </c>
      <c r="Z27" s="236">
        <v>0</v>
      </c>
      <c r="AA27" s="236">
        <f t="shared" si="3"/>
        <v>0</v>
      </c>
    </row>
    <row r="28" spans="1:29" s="230" customFormat="1" ht="13" x14ac:dyDescent="0.15">
      <c r="A28" s="223">
        <v>19</v>
      </c>
      <c r="B28" s="238" t="s">
        <v>592</v>
      </c>
      <c r="C28" s="225" t="s">
        <v>50</v>
      </c>
      <c r="D28" s="240" t="s">
        <v>76</v>
      </c>
      <c r="E28" s="226" t="s">
        <v>52</v>
      </c>
      <c r="F28" s="237" t="s">
        <v>84</v>
      </c>
      <c r="G28" s="237" t="s">
        <v>54</v>
      </c>
      <c r="H28" s="239">
        <v>1</v>
      </c>
      <c r="I28" s="239">
        <v>0</v>
      </c>
      <c r="J28" s="239">
        <v>1</v>
      </c>
      <c r="K28" s="239">
        <v>500</v>
      </c>
      <c r="L28" s="239">
        <v>69</v>
      </c>
      <c r="M28" s="227">
        <f t="shared" si="0"/>
        <v>569</v>
      </c>
      <c r="N28" s="239">
        <v>0</v>
      </c>
      <c r="O28" s="239">
        <v>0</v>
      </c>
      <c r="P28" s="227">
        <f t="shared" si="1"/>
        <v>0</v>
      </c>
      <c r="Q28" s="239">
        <v>0</v>
      </c>
      <c r="R28" s="239">
        <v>0</v>
      </c>
      <c r="S28" s="227">
        <f t="shared" si="2"/>
        <v>0</v>
      </c>
      <c r="T28" s="239">
        <v>1</v>
      </c>
      <c r="U28" s="239">
        <v>1</v>
      </c>
      <c r="V28" s="235" t="s">
        <v>593</v>
      </c>
      <c r="W28" s="236">
        <v>0</v>
      </c>
      <c r="X28" s="236">
        <v>0</v>
      </c>
      <c r="Y28" s="236">
        <v>0</v>
      </c>
      <c r="Z28" s="236">
        <v>0</v>
      </c>
      <c r="AA28" s="236">
        <f t="shared" si="3"/>
        <v>0</v>
      </c>
    </row>
    <row r="29" spans="1:29" s="230" customFormat="1" ht="13" x14ac:dyDescent="0.15">
      <c r="A29" s="223">
        <v>20</v>
      </c>
      <c r="B29" s="238" t="s">
        <v>85</v>
      </c>
      <c r="C29" s="225" t="s">
        <v>50</v>
      </c>
      <c r="D29" s="240" t="s">
        <v>76</v>
      </c>
      <c r="E29" s="226" t="s">
        <v>52</v>
      </c>
      <c r="F29" s="237" t="s">
        <v>86</v>
      </c>
      <c r="G29" s="237" t="s">
        <v>54</v>
      </c>
      <c r="H29" s="239">
        <v>1</v>
      </c>
      <c r="I29" s="239">
        <v>0</v>
      </c>
      <c r="J29" s="239">
        <v>1</v>
      </c>
      <c r="K29" s="239">
        <v>73</v>
      </c>
      <c r="L29" s="239">
        <v>0</v>
      </c>
      <c r="M29" s="227">
        <f t="shared" si="0"/>
        <v>73</v>
      </c>
      <c r="N29" s="239">
        <v>0</v>
      </c>
      <c r="O29" s="239">
        <v>0</v>
      </c>
      <c r="P29" s="227">
        <f t="shared" si="1"/>
        <v>0</v>
      </c>
      <c r="Q29" s="239">
        <v>0</v>
      </c>
      <c r="R29" s="239">
        <v>0</v>
      </c>
      <c r="S29" s="227">
        <f t="shared" si="2"/>
        <v>0</v>
      </c>
      <c r="T29" s="239">
        <v>6</v>
      </c>
      <c r="U29" s="239"/>
      <c r="V29" s="235"/>
      <c r="W29" s="236">
        <v>0</v>
      </c>
      <c r="X29" s="236">
        <v>0</v>
      </c>
      <c r="Y29" s="236">
        <v>0</v>
      </c>
      <c r="Z29" s="236">
        <v>0</v>
      </c>
      <c r="AA29" s="236">
        <f t="shared" si="3"/>
        <v>0</v>
      </c>
    </row>
    <row r="30" spans="1:29" s="230" customFormat="1" ht="13" x14ac:dyDescent="0.15">
      <c r="A30" s="223">
        <v>21</v>
      </c>
      <c r="B30" s="224" t="s">
        <v>87</v>
      </c>
      <c r="C30" s="225" t="s">
        <v>50</v>
      </c>
      <c r="D30" s="240" t="s">
        <v>76</v>
      </c>
      <c r="E30" s="226" t="s">
        <v>52</v>
      </c>
      <c r="F30" s="223" t="s">
        <v>88</v>
      </c>
      <c r="G30" s="223" t="s">
        <v>54</v>
      </c>
      <c r="H30" s="227">
        <v>1</v>
      </c>
      <c r="I30" s="227">
        <v>0</v>
      </c>
      <c r="J30" s="227">
        <v>1</v>
      </c>
      <c r="K30" s="227">
        <v>0</v>
      </c>
      <c r="L30" s="227">
        <v>0</v>
      </c>
      <c r="M30" s="227">
        <f t="shared" si="0"/>
        <v>0</v>
      </c>
      <c r="N30" s="227">
        <v>0</v>
      </c>
      <c r="O30" s="227">
        <v>0</v>
      </c>
      <c r="P30" s="227">
        <f t="shared" si="1"/>
        <v>0</v>
      </c>
      <c r="Q30" s="227">
        <v>0</v>
      </c>
      <c r="R30" s="227">
        <v>0</v>
      </c>
      <c r="S30" s="227">
        <f t="shared" si="2"/>
        <v>0</v>
      </c>
      <c r="T30" s="227">
        <v>3</v>
      </c>
      <c r="U30" s="227">
        <v>0</v>
      </c>
      <c r="V30" s="227"/>
      <c r="W30" s="229">
        <v>0</v>
      </c>
      <c r="X30" s="229">
        <v>0</v>
      </c>
      <c r="Y30" s="229">
        <v>0</v>
      </c>
      <c r="Z30" s="229">
        <v>0</v>
      </c>
      <c r="AA30" s="236">
        <f t="shared" si="3"/>
        <v>0</v>
      </c>
    </row>
    <row r="31" spans="1:29" s="230" customFormat="1" ht="13" x14ac:dyDescent="0.15">
      <c r="A31" s="223">
        <v>22</v>
      </c>
      <c r="B31" s="224" t="s">
        <v>89</v>
      </c>
      <c r="C31" s="225" t="s">
        <v>50</v>
      </c>
      <c r="D31" s="241" t="s">
        <v>90</v>
      </c>
      <c r="E31" s="226" t="s">
        <v>52</v>
      </c>
      <c r="F31" s="223" t="s">
        <v>91</v>
      </c>
      <c r="G31" s="223" t="s">
        <v>54</v>
      </c>
      <c r="H31" s="227">
        <v>1</v>
      </c>
      <c r="I31" s="227">
        <v>0</v>
      </c>
      <c r="J31" s="227">
        <v>1</v>
      </c>
      <c r="K31" s="227">
        <v>0</v>
      </c>
      <c r="L31" s="227">
        <v>0</v>
      </c>
      <c r="M31" s="227">
        <f t="shared" si="0"/>
        <v>0</v>
      </c>
      <c r="N31" s="227">
        <v>0</v>
      </c>
      <c r="O31" s="227">
        <v>0</v>
      </c>
      <c r="P31" s="227">
        <f t="shared" si="1"/>
        <v>0</v>
      </c>
      <c r="Q31" s="227">
        <v>0</v>
      </c>
      <c r="R31" s="227">
        <v>0</v>
      </c>
      <c r="S31" s="227">
        <f t="shared" si="2"/>
        <v>0</v>
      </c>
      <c r="T31" s="227">
        <v>3</v>
      </c>
      <c r="U31" s="227">
        <v>0</v>
      </c>
      <c r="V31" s="227"/>
      <c r="W31" s="229">
        <v>0</v>
      </c>
      <c r="X31" s="229">
        <v>0</v>
      </c>
      <c r="Y31" s="229">
        <v>0</v>
      </c>
      <c r="Z31" s="229">
        <v>0</v>
      </c>
      <c r="AA31" s="236">
        <f t="shared" si="3"/>
        <v>0</v>
      </c>
    </row>
    <row r="32" spans="1:29" s="230" customFormat="1" ht="13" x14ac:dyDescent="0.15">
      <c r="A32" s="223">
        <v>23</v>
      </c>
      <c r="B32" s="224" t="s">
        <v>95</v>
      </c>
      <c r="C32" s="225" t="s">
        <v>50</v>
      </c>
      <c r="D32" s="240" t="s">
        <v>76</v>
      </c>
      <c r="E32" s="226" t="s">
        <v>52</v>
      </c>
      <c r="F32" s="223" t="s">
        <v>96</v>
      </c>
      <c r="G32" s="243" t="s">
        <v>92</v>
      </c>
      <c r="H32" s="227">
        <v>1</v>
      </c>
      <c r="I32" s="227">
        <v>0</v>
      </c>
      <c r="J32" s="227">
        <v>1</v>
      </c>
      <c r="K32" s="227">
        <v>100</v>
      </c>
      <c r="L32" s="227">
        <v>53</v>
      </c>
      <c r="M32" s="227">
        <f t="shared" ref="M32:M46" si="4">SUM(K32:L32)</f>
        <v>153</v>
      </c>
      <c r="N32" s="227">
        <v>0</v>
      </c>
      <c r="O32" s="227">
        <v>0</v>
      </c>
      <c r="P32" s="227">
        <f t="shared" si="1"/>
        <v>0</v>
      </c>
      <c r="Q32" s="227">
        <v>0</v>
      </c>
      <c r="R32" s="227">
        <v>0</v>
      </c>
      <c r="S32" s="227">
        <f t="shared" si="2"/>
        <v>0</v>
      </c>
      <c r="T32" s="227">
        <v>8</v>
      </c>
      <c r="U32" s="227"/>
      <c r="V32" s="228"/>
      <c r="W32" s="229">
        <v>1841180531</v>
      </c>
      <c r="X32" s="229">
        <v>8037243239</v>
      </c>
      <c r="Y32" s="229">
        <v>2346689523</v>
      </c>
      <c r="Z32" s="229">
        <v>1719344598</v>
      </c>
      <c r="AA32" s="229">
        <f t="shared" si="3"/>
        <v>9878423770</v>
      </c>
    </row>
    <row r="33" spans="1:27" s="230" customFormat="1" ht="13" x14ac:dyDescent="0.15">
      <c r="A33" s="223">
        <v>24</v>
      </c>
      <c r="B33" s="224" t="s">
        <v>97</v>
      </c>
      <c r="C33" s="225" t="s">
        <v>50</v>
      </c>
      <c r="D33" s="240" t="s">
        <v>76</v>
      </c>
      <c r="E33" s="226" t="s">
        <v>52</v>
      </c>
      <c r="F33" s="223" t="s">
        <v>98</v>
      </c>
      <c r="G33" s="243" t="s">
        <v>92</v>
      </c>
      <c r="H33" s="227">
        <v>1</v>
      </c>
      <c r="I33" s="227">
        <v>0</v>
      </c>
      <c r="J33" s="227">
        <v>1</v>
      </c>
      <c r="K33" s="227">
        <v>200</v>
      </c>
      <c r="L33" s="227">
        <v>96</v>
      </c>
      <c r="M33" s="227">
        <f t="shared" si="4"/>
        <v>296</v>
      </c>
      <c r="N33" s="227">
        <v>0</v>
      </c>
      <c r="O33" s="227">
        <v>0</v>
      </c>
      <c r="P33" s="227">
        <f t="shared" si="1"/>
        <v>0</v>
      </c>
      <c r="Q33" s="227">
        <v>0</v>
      </c>
      <c r="R33" s="227">
        <v>0</v>
      </c>
      <c r="S33" s="227">
        <f t="shared" si="2"/>
        <v>0</v>
      </c>
      <c r="T33" s="227">
        <v>7</v>
      </c>
      <c r="U33" s="227"/>
      <c r="V33" s="228"/>
      <c r="W33" s="229">
        <v>5644524863</v>
      </c>
      <c r="X33" s="229">
        <v>16092248638</v>
      </c>
      <c r="Y33" s="229">
        <v>8519549622</v>
      </c>
      <c r="Z33" s="229">
        <v>6983714121</v>
      </c>
      <c r="AA33" s="229">
        <f t="shared" si="3"/>
        <v>21736773501</v>
      </c>
    </row>
    <row r="34" spans="1:27" s="230" customFormat="1" ht="13" x14ac:dyDescent="0.15">
      <c r="A34" s="223">
        <v>25</v>
      </c>
      <c r="B34" s="224" t="s">
        <v>99</v>
      </c>
      <c r="C34" s="225" t="s">
        <v>50</v>
      </c>
      <c r="D34" s="240" t="s">
        <v>76</v>
      </c>
      <c r="E34" s="226" t="s">
        <v>52</v>
      </c>
      <c r="F34" s="223" t="s">
        <v>100</v>
      </c>
      <c r="G34" s="243" t="s">
        <v>92</v>
      </c>
      <c r="H34" s="227">
        <v>1</v>
      </c>
      <c r="I34" s="227">
        <v>0</v>
      </c>
      <c r="J34" s="227">
        <v>1</v>
      </c>
      <c r="K34" s="227">
        <v>200</v>
      </c>
      <c r="L34" s="227">
        <v>104</v>
      </c>
      <c r="M34" s="227">
        <f t="shared" si="4"/>
        <v>304</v>
      </c>
      <c r="N34" s="227">
        <v>0</v>
      </c>
      <c r="O34" s="227">
        <v>0</v>
      </c>
      <c r="P34" s="227">
        <f t="shared" si="1"/>
        <v>0</v>
      </c>
      <c r="Q34" s="227">
        <v>0</v>
      </c>
      <c r="R34" s="227">
        <v>0</v>
      </c>
      <c r="S34" s="227">
        <f t="shared" si="2"/>
        <v>0</v>
      </c>
      <c r="T34" s="227">
        <v>8</v>
      </c>
      <c r="U34" s="227"/>
      <c r="V34" s="228"/>
      <c r="W34" s="229">
        <v>6777470664</v>
      </c>
      <c r="X34" s="229">
        <v>20650683047</v>
      </c>
      <c r="Y34" s="229">
        <v>10706391005</v>
      </c>
      <c r="Z34" s="229">
        <v>8968917081</v>
      </c>
      <c r="AA34" s="229">
        <f t="shared" si="3"/>
        <v>27428153711</v>
      </c>
    </row>
    <row r="35" spans="1:27" s="230" customFormat="1" ht="13" x14ac:dyDescent="0.15">
      <c r="A35" s="223">
        <v>26</v>
      </c>
      <c r="B35" s="224" t="s">
        <v>101</v>
      </c>
      <c r="C35" s="225" t="s">
        <v>50</v>
      </c>
      <c r="D35" s="240" t="s">
        <v>76</v>
      </c>
      <c r="E35" s="226" t="s">
        <v>52</v>
      </c>
      <c r="F35" s="223" t="s">
        <v>102</v>
      </c>
      <c r="G35" s="243" t="s">
        <v>92</v>
      </c>
      <c r="H35" s="227">
        <v>1</v>
      </c>
      <c r="I35" s="227">
        <v>0</v>
      </c>
      <c r="J35" s="227">
        <v>1</v>
      </c>
      <c r="K35" s="227">
        <v>200</v>
      </c>
      <c r="L35" s="227">
        <v>69</v>
      </c>
      <c r="M35" s="227">
        <f t="shared" si="4"/>
        <v>269</v>
      </c>
      <c r="N35" s="227">
        <v>0</v>
      </c>
      <c r="O35" s="227">
        <v>0</v>
      </c>
      <c r="P35" s="227">
        <f t="shared" si="1"/>
        <v>0</v>
      </c>
      <c r="Q35" s="227">
        <v>0</v>
      </c>
      <c r="R35" s="227">
        <v>0</v>
      </c>
      <c r="S35" s="227">
        <f t="shared" si="2"/>
        <v>0</v>
      </c>
      <c r="T35" s="227">
        <v>8</v>
      </c>
      <c r="U35" s="227">
        <v>1</v>
      </c>
      <c r="V35" s="228" t="s">
        <v>594</v>
      </c>
      <c r="W35" s="229">
        <v>3460567797</v>
      </c>
      <c r="X35" s="229">
        <v>13777829935</v>
      </c>
      <c r="Y35" s="229">
        <v>10294524621</v>
      </c>
      <c r="Z35" s="229">
        <v>4927785616</v>
      </c>
      <c r="AA35" s="229">
        <f t="shared" si="3"/>
        <v>17238397732</v>
      </c>
    </row>
    <row r="36" spans="1:27" s="230" customFormat="1" ht="13.5" customHeight="1" x14ac:dyDescent="0.15">
      <c r="A36" s="223">
        <v>27</v>
      </c>
      <c r="B36" s="244" t="s">
        <v>444</v>
      </c>
      <c r="C36" s="225" t="s">
        <v>50</v>
      </c>
      <c r="D36" s="240" t="s">
        <v>273</v>
      </c>
      <c r="E36" s="226" t="s">
        <v>52</v>
      </c>
      <c r="F36" s="245" t="s">
        <v>445</v>
      </c>
      <c r="G36" s="243" t="s">
        <v>439</v>
      </c>
      <c r="H36" s="227">
        <v>1</v>
      </c>
      <c r="I36" s="227">
        <v>0</v>
      </c>
      <c r="J36" s="227">
        <v>1</v>
      </c>
      <c r="K36" s="227">
        <v>0</v>
      </c>
      <c r="L36" s="227">
        <v>0</v>
      </c>
      <c r="M36" s="227">
        <f t="shared" si="4"/>
        <v>0</v>
      </c>
      <c r="N36" s="227">
        <v>0</v>
      </c>
      <c r="O36" s="227">
        <v>0</v>
      </c>
      <c r="P36" s="227">
        <f t="shared" si="1"/>
        <v>0</v>
      </c>
      <c r="Q36" s="227">
        <v>0</v>
      </c>
      <c r="R36" s="227">
        <v>0</v>
      </c>
      <c r="S36" s="227">
        <f t="shared" si="2"/>
        <v>0</v>
      </c>
      <c r="T36" s="227">
        <v>6</v>
      </c>
      <c r="U36" s="227">
        <v>0</v>
      </c>
      <c r="V36" s="227"/>
      <c r="W36" s="229">
        <v>0</v>
      </c>
      <c r="X36" s="229">
        <v>0</v>
      </c>
      <c r="Y36" s="229">
        <v>0</v>
      </c>
      <c r="Z36" s="229">
        <v>0</v>
      </c>
      <c r="AA36" s="229">
        <f t="shared" si="3"/>
        <v>0</v>
      </c>
    </row>
    <row r="37" spans="1:27" s="230" customFormat="1" ht="13.5" customHeight="1" x14ac:dyDescent="0.15">
      <c r="A37" s="223">
        <v>28</v>
      </c>
      <c r="B37" s="244" t="s">
        <v>446</v>
      </c>
      <c r="C37" s="225" t="s">
        <v>50</v>
      </c>
      <c r="D37" s="240" t="s">
        <v>273</v>
      </c>
      <c r="E37" s="226" t="s">
        <v>52</v>
      </c>
      <c r="F37" s="245" t="s">
        <v>447</v>
      </c>
      <c r="G37" s="243" t="s">
        <v>439</v>
      </c>
      <c r="H37" s="227">
        <v>1</v>
      </c>
      <c r="I37" s="227">
        <v>0</v>
      </c>
      <c r="J37" s="227">
        <v>1</v>
      </c>
      <c r="K37" s="227">
        <v>0</v>
      </c>
      <c r="L37" s="227">
        <v>0</v>
      </c>
      <c r="M37" s="227">
        <f t="shared" si="4"/>
        <v>0</v>
      </c>
      <c r="N37" s="227">
        <v>0</v>
      </c>
      <c r="O37" s="227">
        <v>0</v>
      </c>
      <c r="P37" s="227">
        <f t="shared" si="1"/>
        <v>0</v>
      </c>
      <c r="Q37" s="227">
        <v>0</v>
      </c>
      <c r="R37" s="227">
        <v>0</v>
      </c>
      <c r="S37" s="227">
        <f t="shared" si="2"/>
        <v>0</v>
      </c>
      <c r="T37" s="227">
        <v>6</v>
      </c>
      <c r="U37" s="227">
        <v>0</v>
      </c>
      <c r="V37" s="227"/>
      <c r="W37" s="229">
        <v>0</v>
      </c>
      <c r="X37" s="229">
        <v>0</v>
      </c>
      <c r="Y37" s="229">
        <v>0</v>
      </c>
      <c r="Z37" s="229">
        <v>0</v>
      </c>
      <c r="AA37" s="229">
        <f t="shared" si="3"/>
        <v>0</v>
      </c>
    </row>
    <row r="38" spans="1:27" s="230" customFormat="1" ht="13.5" customHeight="1" x14ac:dyDescent="0.15">
      <c r="A38" s="223">
        <v>29</v>
      </c>
      <c r="B38" s="244" t="s">
        <v>448</v>
      </c>
      <c r="C38" s="225" t="s">
        <v>50</v>
      </c>
      <c r="D38" s="240" t="s">
        <v>273</v>
      </c>
      <c r="E38" s="226" t="s">
        <v>52</v>
      </c>
      <c r="F38" s="245" t="s">
        <v>449</v>
      </c>
      <c r="G38" s="243" t="s">
        <v>439</v>
      </c>
      <c r="H38" s="227">
        <v>1</v>
      </c>
      <c r="I38" s="227">
        <v>0</v>
      </c>
      <c r="J38" s="227">
        <v>1</v>
      </c>
      <c r="K38" s="227">
        <v>0</v>
      </c>
      <c r="L38" s="227">
        <v>0</v>
      </c>
      <c r="M38" s="227">
        <f t="shared" si="4"/>
        <v>0</v>
      </c>
      <c r="N38" s="227">
        <v>0</v>
      </c>
      <c r="O38" s="227">
        <v>0</v>
      </c>
      <c r="P38" s="227">
        <f t="shared" si="1"/>
        <v>0</v>
      </c>
      <c r="Q38" s="227">
        <v>0</v>
      </c>
      <c r="R38" s="227">
        <v>0</v>
      </c>
      <c r="S38" s="227">
        <f t="shared" si="2"/>
        <v>0</v>
      </c>
      <c r="T38" s="227">
        <v>6</v>
      </c>
      <c r="U38" s="227">
        <v>0</v>
      </c>
      <c r="V38" s="227"/>
      <c r="W38" s="229">
        <v>0</v>
      </c>
      <c r="X38" s="229">
        <v>0</v>
      </c>
      <c r="Y38" s="229">
        <v>0</v>
      </c>
      <c r="Z38" s="229">
        <v>0</v>
      </c>
      <c r="AA38" s="229">
        <f t="shared" si="3"/>
        <v>0</v>
      </c>
    </row>
    <row r="39" spans="1:27" s="230" customFormat="1" ht="13.5" customHeight="1" x14ac:dyDescent="0.15">
      <c r="A39" s="223">
        <v>30</v>
      </c>
      <c r="B39" s="244" t="s">
        <v>450</v>
      </c>
      <c r="C39" s="225" t="s">
        <v>50</v>
      </c>
      <c r="D39" s="240" t="s">
        <v>273</v>
      </c>
      <c r="E39" s="226" t="s">
        <v>52</v>
      </c>
      <c r="F39" s="245" t="s">
        <v>451</v>
      </c>
      <c r="G39" s="243" t="s">
        <v>439</v>
      </c>
      <c r="H39" s="227">
        <v>1</v>
      </c>
      <c r="I39" s="227">
        <v>0</v>
      </c>
      <c r="J39" s="227">
        <v>1</v>
      </c>
      <c r="K39" s="227">
        <v>0</v>
      </c>
      <c r="L39" s="227">
        <v>0</v>
      </c>
      <c r="M39" s="227">
        <f t="shared" si="4"/>
        <v>0</v>
      </c>
      <c r="N39" s="227">
        <v>0</v>
      </c>
      <c r="O39" s="227">
        <v>0</v>
      </c>
      <c r="P39" s="227">
        <f t="shared" si="1"/>
        <v>0</v>
      </c>
      <c r="Q39" s="227">
        <v>0</v>
      </c>
      <c r="R39" s="227">
        <v>0</v>
      </c>
      <c r="S39" s="227">
        <f t="shared" si="2"/>
        <v>0</v>
      </c>
      <c r="T39" s="227">
        <v>8</v>
      </c>
      <c r="U39" s="227">
        <v>0</v>
      </c>
      <c r="V39" s="227"/>
      <c r="W39" s="229">
        <v>0</v>
      </c>
      <c r="X39" s="229">
        <v>0</v>
      </c>
      <c r="Y39" s="229">
        <v>0</v>
      </c>
      <c r="Z39" s="229">
        <v>0</v>
      </c>
      <c r="AA39" s="229">
        <f t="shared" si="3"/>
        <v>0</v>
      </c>
    </row>
    <row r="40" spans="1:27" s="253" customFormat="1" ht="14.25" customHeight="1" x14ac:dyDescent="0.15">
      <c r="A40" s="223">
        <v>31</v>
      </c>
      <c r="B40" s="247" t="s">
        <v>452</v>
      </c>
      <c r="C40" s="225" t="s">
        <v>50</v>
      </c>
      <c r="D40" s="240" t="s">
        <v>273</v>
      </c>
      <c r="E40" s="248" t="s">
        <v>52</v>
      </c>
      <c r="F40" s="249" t="s">
        <v>454</v>
      </c>
      <c r="G40" s="250" t="s">
        <v>439</v>
      </c>
      <c r="H40" s="251">
        <v>1</v>
      </c>
      <c r="I40" s="251">
        <v>0</v>
      </c>
      <c r="J40" s="251">
        <v>1</v>
      </c>
      <c r="K40" s="251">
        <v>0</v>
      </c>
      <c r="L40" s="251">
        <v>0</v>
      </c>
      <c r="M40" s="251">
        <f t="shared" si="4"/>
        <v>0</v>
      </c>
      <c r="N40" s="251">
        <v>0</v>
      </c>
      <c r="O40" s="251">
        <v>0</v>
      </c>
      <c r="P40" s="251">
        <f t="shared" si="1"/>
        <v>0</v>
      </c>
      <c r="Q40" s="251">
        <v>0</v>
      </c>
      <c r="R40" s="251">
        <v>0</v>
      </c>
      <c r="S40" s="251">
        <f t="shared" si="2"/>
        <v>0</v>
      </c>
      <c r="T40" s="251">
        <v>6</v>
      </c>
      <c r="U40" s="251">
        <v>0</v>
      </c>
      <c r="V40" s="251"/>
      <c r="W40" s="252">
        <v>0</v>
      </c>
      <c r="X40" s="252">
        <v>0</v>
      </c>
      <c r="Y40" s="252">
        <v>0</v>
      </c>
      <c r="Z40" s="252">
        <v>0</v>
      </c>
      <c r="AA40" s="229">
        <f t="shared" si="3"/>
        <v>0</v>
      </c>
    </row>
    <row r="41" spans="1:27" s="253" customFormat="1" ht="14.25" customHeight="1" x14ac:dyDescent="0.15">
      <c r="A41" s="223">
        <v>32</v>
      </c>
      <c r="B41" s="254" t="s">
        <v>595</v>
      </c>
      <c r="C41" s="225" t="s">
        <v>50</v>
      </c>
      <c r="D41" s="240" t="s">
        <v>273</v>
      </c>
      <c r="E41" s="248" t="s">
        <v>52</v>
      </c>
      <c r="F41" s="249" t="s">
        <v>596</v>
      </c>
      <c r="G41" s="250" t="s">
        <v>439</v>
      </c>
      <c r="H41" s="251">
        <v>1</v>
      </c>
      <c r="I41" s="251">
        <v>0</v>
      </c>
      <c r="J41" s="251">
        <v>1</v>
      </c>
      <c r="K41" s="251">
        <v>0</v>
      </c>
      <c r="L41" s="251">
        <v>0</v>
      </c>
      <c r="M41" s="251">
        <f t="shared" si="4"/>
        <v>0</v>
      </c>
      <c r="N41" s="251">
        <v>0</v>
      </c>
      <c r="O41" s="251">
        <v>0</v>
      </c>
      <c r="P41" s="251">
        <f t="shared" si="1"/>
        <v>0</v>
      </c>
      <c r="Q41" s="251">
        <v>0</v>
      </c>
      <c r="R41" s="251">
        <v>0</v>
      </c>
      <c r="S41" s="251">
        <f t="shared" si="2"/>
        <v>0</v>
      </c>
      <c r="T41" s="251">
        <v>6</v>
      </c>
      <c r="U41" s="251">
        <v>0</v>
      </c>
      <c r="V41" s="251"/>
      <c r="W41" s="252"/>
      <c r="X41" s="252"/>
      <c r="Y41" s="252"/>
      <c r="Z41" s="252"/>
      <c r="AA41" s="229">
        <f t="shared" si="3"/>
        <v>0</v>
      </c>
    </row>
    <row r="42" spans="1:27" s="253" customFormat="1" ht="14.25" customHeight="1" x14ac:dyDescent="0.15">
      <c r="A42" s="223">
        <v>33</v>
      </c>
      <c r="B42" s="255" t="s">
        <v>597</v>
      </c>
      <c r="C42" s="225" t="s">
        <v>50</v>
      </c>
      <c r="D42" s="240" t="s">
        <v>273</v>
      </c>
      <c r="E42" s="248" t="s">
        <v>52</v>
      </c>
      <c r="F42" s="249" t="s">
        <v>598</v>
      </c>
      <c r="G42" s="250" t="s">
        <v>439</v>
      </c>
      <c r="H42" s="251">
        <v>1</v>
      </c>
      <c r="I42" s="251">
        <v>0</v>
      </c>
      <c r="J42" s="251">
        <v>1</v>
      </c>
      <c r="K42" s="251">
        <v>0</v>
      </c>
      <c r="L42" s="251">
        <v>0</v>
      </c>
      <c r="M42" s="251">
        <f t="shared" si="4"/>
        <v>0</v>
      </c>
      <c r="N42" s="251">
        <v>0</v>
      </c>
      <c r="O42" s="251">
        <v>0</v>
      </c>
      <c r="P42" s="251">
        <f t="shared" si="1"/>
        <v>0</v>
      </c>
      <c r="Q42" s="251">
        <v>0</v>
      </c>
      <c r="R42" s="251">
        <v>0</v>
      </c>
      <c r="S42" s="251">
        <f t="shared" si="2"/>
        <v>0</v>
      </c>
      <c r="T42" s="251">
        <v>6</v>
      </c>
      <c r="U42" s="251">
        <v>0</v>
      </c>
      <c r="V42" s="251"/>
      <c r="W42" s="252"/>
      <c r="X42" s="252"/>
      <c r="Y42" s="252"/>
      <c r="Z42" s="252"/>
      <c r="AA42" s="229">
        <f t="shared" si="3"/>
        <v>0</v>
      </c>
    </row>
    <row r="43" spans="1:27" s="253" customFormat="1" ht="14.25" customHeight="1" x14ac:dyDescent="0.15">
      <c r="A43" s="223">
        <v>34</v>
      </c>
      <c r="B43" s="255" t="s">
        <v>599</v>
      </c>
      <c r="C43" s="225" t="s">
        <v>50</v>
      </c>
      <c r="D43" s="240" t="s">
        <v>273</v>
      </c>
      <c r="E43" s="248" t="s">
        <v>52</v>
      </c>
      <c r="F43" s="249" t="s">
        <v>600</v>
      </c>
      <c r="G43" s="250" t="s">
        <v>439</v>
      </c>
      <c r="H43" s="251">
        <v>1</v>
      </c>
      <c r="I43" s="251">
        <v>0</v>
      </c>
      <c r="J43" s="251">
        <v>1</v>
      </c>
      <c r="K43" s="251">
        <v>0</v>
      </c>
      <c r="L43" s="251">
        <v>0</v>
      </c>
      <c r="M43" s="251">
        <f t="shared" si="4"/>
        <v>0</v>
      </c>
      <c r="N43" s="251">
        <v>0</v>
      </c>
      <c r="O43" s="251">
        <v>0</v>
      </c>
      <c r="P43" s="251">
        <f t="shared" si="1"/>
        <v>0</v>
      </c>
      <c r="Q43" s="251">
        <v>0</v>
      </c>
      <c r="R43" s="251">
        <v>0</v>
      </c>
      <c r="S43" s="251">
        <f t="shared" si="2"/>
        <v>0</v>
      </c>
      <c r="T43" s="251">
        <v>6</v>
      </c>
      <c r="U43" s="251">
        <v>0</v>
      </c>
      <c r="V43" s="251"/>
      <c r="W43" s="252"/>
      <c r="X43" s="252"/>
      <c r="Y43" s="252"/>
      <c r="Z43" s="252"/>
      <c r="AA43" s="229">
        <f t="shared" si="3"/>
        <v>0</v>
      </c>
    </row>
    <row r="44" spans="1:27" s="253" customFormat="1" ht="14.25" customHeight="1" x14ac:dyDescent="0.15">
      <c r="A44" s="223">
        <v>35</v>
      </c>
      <c r="B44" s="255" t="s">
        <v>595</v>
      </c>
      <c r="C44" s="225" t="s">
        <v>50</v>
      </c>
      <c r="D44" s="240" t="s">
        <v>273</v>
      </c>
      <c r="E44" s="248" t="s">
        <v>52</v>
      </c>
      <c r="F44" s="249" t="s">
        <v>596</v>
      </c>
      <c r="G44" s="250" t="s">
        <v>439</v>
      </c>
      <c r="H44" s="251">
        <v>1</v>
      </c>
      <c r="I44" s="251">
        <v>0</v>
      </c>
      <c r="J44" s="251">
        <v>1</v>
      </c>
      <c r="K44" s="251">
        <v>0</v>
      </c>
      <c r="L44" s="251">
        <v>0</v>
      </c>
      <c r="M44" s="251">
        <f t="shared" si="4"/>
        <v>0</v>
      </c>
      <c r="N44" s="251">
        <v>0</v>
      </c>
      <c r="O44" s="251">
        <v>0</v>
      </c>
      <c r="P44" s="251">
        <f t="shared" si="1"/>
        <v>0</v>
      </c>
      <c r="Q44" s="251">
        <v>0</v>
      </c>
      <c r="R44" s="251">
        <v>0</v>
      </c>
      <c r="S44" s="251">
        <f t="shared" si="2"/>
        <v>0</v>
      </c>
      <c r="T44" s="251">
        <v>6</v>
      </c>
      <c r="U44" s="251">
        <v>0</v>
      </c>
      <c r="V44" s="251"/>
      <c r="W44" s="252">
        <v>0</v>
      </c>
      <c r="X44" s="252">
        <v>0</v>
      </c>
      <c r="Y44" s="252">
        <v>0</v>
      </c>
      <c r="Z44" s="252">
        <v>0</v>
      </c>
      <c r="AA44" s="229">
        <f t="shared" si="3"/>
        <v>0</v>
      </c>
    </row>
    <row r="45" spans="1:27" s="253" customFormat="1" ht="14.25" customHeight="1" x14ac:dyDescent="0.15">
      <c r="A45" s="223">
        <v>36</v>
      </c>
      <c r="B45" s="255" t="s">
        <v>601</v>
      </c>
      <c r="C45" s="225" t="s">
        <v>50</v>
      </c>
      <c r="D45" s="240" t="s">
        <v>273</v>
      </c>
      <c r="E45" s="248" t="s">
        <v>52</v>
      </c>
      <c r="F45" s="249" t="s">
        <v>602</v>
      </c>
      <c r="G45" s="250" t="s">
        <v>439</v>
      </c>
      <c r="H45" s="251">
        <v>1</v>
      </c>
      <c r="I45" s="251">
        <v>0</v>
      </c>
      <c r="J45" s="251">
        <v>1</v>
      </c>
      <c r="K45" s="251">
        <v>0</v>
      </c>
      <c r="L45" s="251">
        <v>0</v>
      </c>
      <c r="M45" s="251">
        <f t="shared" si="4"/>
        <v>0</v>
      </c>
      <c r="N45" s="251">
        <v>0</v>
      </c>
      <c r="O45" s="251">
        <v>0</v>
      </c>
      <c r="P45" s="251">
        <f t="shared" si="1"/>
        <v>0</v>
      </c>
      <c r="Q45" s="251">
        <v>0</v>
      </c>
      <c r="R45" s="251">
        <v>0</v>
      </c>
      <c r="S45" s="251">
        <f t="shared" si="2"/>
        <v>0</v>
      </c>
      <c r="T45" s="251">
        <v>6</v>
      </c>
      <c r="U45" s="251">
        <v>0</v>
      </c>
      <c r="V45" s="251"/>
      <c r="W45" s="252">
        <v>0</v>
      </c>
      <c r="X45" s="252">
        <v>0</v>
      </c>
      <c r="Y45" s="252">
        <v>0</v>
      </c>
      <c r="Z45" s="252">
        <v>0</v>
      </c>
      <c r="AA45" s="229">
        <f>SUM(W45:Z45)</f>
        <v>0</v>
      </c>
    </row>
    <row r="46" spans="1:27" s="253" customFormat="1" ht="14.25" customHeight="1" x14ac:dyDescent="0.15">
      <c r="A46" s="223">
        <v>37</v>
      </c>
      <c r="B46" s="255" t="s">
        <v>603</v>
      </c>
      <c r="C46" s="225" t="s">
        <v>50</v>
      </c>
      <c r="D46" s="240" t="s">
        <v>273</v>
      </c>
      <c r="E46" s="248" t="s">
        <v>52</v>
      </c>
      <c r="F46" s="249" t="s">
        <v>604</v>
      </c>
      <c r="G46" s="250" t="s">
        <v>439</v>
      </c>
      <c r="H46" s="251">
        <v>1</v>
      </c>
      <c r="I46" s="251">
        <v>0</v>
      </c>
      <c r="J46" s="251">
        <v>1</v>
      </c>
      <c r="K46" s="251">
        <v>0</v>
      </c>
      <c r="L46" s="251">
        <v>0</v>
      </c>
      <c r="M46" s="251">
        <f t="shared" si="4"/>
        <v>0</v>
      </c>
      <c r="N46" s="251">
        <v>0</v>
      </c>
      <c r="O46" s="251">
        <v>0</v>
      </c>
      <c r="P46" s="251">
        <f t="shared" si="1"/>
        <v>0</v>
      </c>
      <c r="Q46" s="251">
        <v>0</v>
      </c>
      <c r="R46" s="251">
        <v>0</v>
      </c>
      <c r="S46" s="251">
        <f t="shared" si="2"/>
        <v>0</v>
      </c>
      <c r="T46" s="251">
        <v>6</v>
      </c>
      <c r="U46" s="251">
        <v>0</v>
      </c>
      <c r="V46" s="251"/>
      <c r="W46" s="252">
        <v>0</v>
      </c>
      <c r="X46" s="252">
        <v>0</v>
      </c>
      <c r="Y46" s="252">
        <v>0</v>
      </c>
      <c r="Z46" s="252">
        <v>0</v>
      </c>
      <c r="AA46" s="229">
        <f>SUM(W46:X46)</f>
        <v>0</v>
      </c>
    </row>
    <row r="47" spans="1:27" s="253" customFormat="1" ht="14.25" customHeight="1" x14ac:dyDescent="0.15">
      <c r="A47" s="246"/>
      <c r="B47" s="256" t="s">
        <v>50</v>
      </c>
      <c r="C47" s="257">
        <f>COUNTIF($C$10:$C$46,B47)</f>
        <v>37</v>
      </c>
      <c r="D47" s="240"/>
      <c r="E47" s="248"/>
      <c r="F47" s="249"/>
      <c r="G47" s="250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2"/>
      <c r="X47" s="252"/>
      <c r="Y47" s="252"/>
      <c r="Z47" s="252"/>
      <c r="AA47" s="229"/>
    </row>
    <row r="48" spans="1:27" s="253" customFormat="1" ht="14.25" customHeight="1" x14ac:dyDescent="0.15">
      <c r="A48" s="246"/>
      <c r="B48" s="256" t="s">
        <v>605</v>
      </c>
      <c r="C48" s="257">
        <f>COUNTIF($C$10:$C$46,B48)</f>
        <v>0</v>
      </c>
      <c r="D48" s="240"/>
      <c r="E48" s="248"/>
      <c r="F48" s="249"/>
      <c r="G48" s="250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2"/>
      <c r="X48" s="252"/>
      <c r="Y48" s="252"/>
      <c r="Z48" s="252"/>
      <c r="AA48" s="229"/>
    </row>
    <row r="49" spans="1:28" s="253" customFormat="1" ht="14.25" customHeight="1" x14ac:dyDescent="0.15">
      <c r="A49" s="246"/>
      <c r="B49" s="256" t="s">
        <v>606</v>
      </c>
      <c r="C49" s="257">
        <f>COUNTIF($C$10:$C$46,B49)</f>
        <v>0</v>
      </c>
      <c r="D49" s="240"/>
      <c r="E49" s="248"/>
      <c r="F49" s="249"/>
      <c r="G49" s="250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2"/>
      <c r="X49" s="252"/>
      <c r="Y49" s="252"/>
      <c r="Z49" s="252"/>
      <c r="AA49" s="229"/>
    </row>
    <row r="50" spans="1:28" s="253" customFormat="1" ht="14.25" customHeight="1" x14ac:dyDescent="0.15">
      <c r="A50" s="246"/>
      <c r="B50" s="256" t="s">
        <v>607</v>
      </c>
      <c r="C50" s="257">
        <f>COUNTIF($C$10:$C$46,B50)</f>
        <v>0</v>
      </c>
      <c r="D50" s="240"/>
      <c r="E50" s="248"/>
      <c r="F50" s="249"/>
      <c r="G50" s="250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2"/>
      <c r="X50" s="252"/>
      <c r="Y50" s="252"/>
      <c r="Z50" s="252"/>
      <c r="AA50" s="229"/>
    </row>
    <row r="51" spans="1:28" s="253" customFormat="1" ht="14.25" customHeight="1" x14ac:dyDescent="0.15">
      <c r="A51" s="246"/>
      <c r="B51" s="256" t="s">
        <v>608</v>
      </c>
      <c r="C51" s="257">
        <f>COUNTIF($C$10:$C$46,B51)</f>
        <v>0</v>
      </c>
      <c r="D51" s="240"/>
      <c r="E51" s="248"/>
      <c r="F51" s="249"/>
      <c r="G51" s="250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2"/>
      <c r="X51" s="252"/>
      <c r="Y51" s="252"/>
      <c r="Z51" s="252"/>
      <c r="AA51" s="229"/>
    </row>
    <row r="52" spans="1:28" x14ac:dyDescent="0.15">
      <c r="A52" s="258"/>
      <c r="B52" s="259" t="s">
        <v>103</v>
      </c>
      <c r="C52" s="260">
        <f>SUM(C47:C51)</f>
        <v>37</v>
      </c>
      <c r="D52" s="259"/>
      <c r="E52" s="259"/>
      <c r="F52" s="260" t="s">
        <v>609</v>
      </c>
      <c r="G52" s="261"/>
      <c r="H52" s="262">
        <f>SUM(H10:H46)</f>
        <v>37</v>
      </c>
      <c r="I52" s="262">
        <f>SUM(I10:I46)</f>
        <v>0</v>
      </c>
      <c r="J52" s="262">
        <f>SUM(J10:J46)</f>
        <v>37</v>
      </c>
      <c r="K52" s="262">
        <f>SUM(K10:K46)</f>
        <v>5470</v>
      </c>
      <c r="L52" s="262">
        <f>SUM(L10:L46)</f>
        <v>1147</v>
      </c>
      <c r="M52" s="262">
        <f>SUM(M10:M46)</f>
        <v>6617</v>
      </c>
      <c r="N52" s="262">
        <f>SUM(N10:N46)</f>
        <v>27</v>
      </c>
      <c r="O52" s="262">
        <f>SUM(O10:O46)</f>
        <v>8</v>
      </c>
      <c r="P52" s="262">
        <f>SUM(P10:P46)</f>
        <v>35</v>
      </c>
      <c r="Q52" s="262">
        <f>SUM(Q10:Q46)</f>
        <v>0</v>
      </c>
      <c r="R52" s="262">
        <f>SUM(R10:R46)</f>
        <v>0</v>
      </c>
      <c r="S52" s="262">
        <f>SUM(S10:S46)</f>
        <v>0</v>
      </c>
      <c r="T52" s="262">
        <f>SUM(T10:T46)</f>
        <v>207</v>
      </c>
      <c r="U52" s="262">
        <f>SUM(U10:U46)</f>
        <v>10</v>
      </c>
      <c r="V52" s="262">
        <f>SUM(V10:V46)</f>
        <v>0</v>
      </c>
      <c r="W52" s="262">
        <f>SUM(W10:W46)</f>
        <v>30947043297</v>
      </c>
      <c r="X52" s="262">
        <f>SUM(X10:X46)</f>
        <v>111394144216</v>
      </c>
      <c r="Y52" s="262">
        <f>SUM(Y10:Y46)</f>
        <v>46194216069</v>
      </c>
      <c r="Z52" s="262">
        <f>SUM(Z10:Z46)</f>
        <v>30106130392</v>
      </c>
      <c r="AA52" s="262">
        <f>SUM(AA10:AA46)</f>
        <v>142341187513</v>
      </c>
      <c r="AB52" s="263">
        <f>AA52</f>
        <v>142341187513</v>
      </c>
    </row>
    <row r="53" spans="1:28" s="269" customFormat="1" ht="16" x14ac:dyDescent="0.2">
      <c r="A53" s="264" t="s">
        <v>104</v>
      </c>
      <c r="B53" s="265" t="s">
        <v>105</v>
      </c>
      <c r="C53" s="266"/>
      <c r="D53" s="266"/>
      <c r="E53" s="266"/>
      <c r="F53" s="267"/>
      <c r="G53" s="268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6"/>
      <c r="X53" s="266"/>
      <c r="Y53" s="266"/>
      <c r="Z53" s="266"/>
      <c r="AA53" s="266"/>
    </row>
    <row r="54" spans="1:28" s="230" customFormat="1" x14ac:dyDescent="0.15">
      <c r="A54" s="225">
        <v>1</v>
      </c>
      <c r="B54" s="224" t="s">
        <v>456</v>
      </c>
      <c r="C54" s="225" t="s">
        <v>50</v>
      </c>
      <c r="D54" s="225" t="s">
        <v>51</v>
      </c>
      <c r="E54" s="248" t="s">
        <v>106</v>
      </c>
      <c r="F54" s="223" t="s">
        <v>107</v>
      </c>
      <c r="G54" s="243" t="s">
        <v>108</v>
      </c>
      <c r="H54" s="227">
        <v>1</v>
      </c>
      <c r="I54" s="227">
        <v>0</v>
      </c>
      <c r="J54" s="227">
        <v>1</v>
      </c>
      <c r="K54" s="227">
        <v>1413</v>
      </c>
      <c r="L54" s="227">
        <v>720</v>
      </c>
      <c r="M54" s="227">
        <f t="shared" ref="M54:M78" si="5">SUM(K54:L54)</f>
        <v>2133</v>
      </c>
      <c r="N54" s="227">
        <v>6</v>
      </c>
      <c r="O54" s="227">
        <v>7</v>
      </c>
      <c r="P54" s="227">
        <f t="shared" ref="P54:P78" si="6">SUM(N54:O54)</f>
        <v>13</v>
      </c>
      <c r="Q54" s="227">
        <v>0</v>
      </c>
      <c r="R54" s="227">
        <v>0</v>
      </c>
      <c r="S54" s="227">
        <f t="shared" ref="S54:S78" si="7">SUM(Q54:R54)</f>
        <v>0</v>
      </c>
      <c r="T54" s="227">
        <v>8</v>
      </c>
      <c r="U54" s="227">
        <v>1</v>
      </c>
      <c r="V54" s="228" t="s">
        <v>610</v>
      </c>
      <c r="W54" s="229">
        <v>14713021621</v>
      </c>
      <c r="X54" s="229">
        <v>26203932338</v>
      </c>
      <c r="Y54" s="229">
        <v>3527919590</v>
      </c>
      <c r="Z54" s="229">
        <v>200330848</v>
      </c>
      <c r="AA54" s="229">
        <f t="shared" ref="AA54:AA60" si="8">SUM(W54:X54)</f>
        <v>40916953959</v>
      </c>
    </row>
    <row r="55" spans="1:28" s="230" customFormat="1" x14ac:dyDescent="0.15">
      <c r="A55" s="225">
        <v>2</v>
      </c>
      <c r="B55" s="224" t="s">
        <v>109</v>
      </c>
      <c r="C55" s="225" t="s">
        <v>50</v>
      </c>
      <c r="D55" s="225" t="s">
        <v>51</v>
      </c>
      <c r="E55" s="248" t="s">
        <v>106</v>
      </c>
      <c r="F55" s="223" t="s">
        <v>611</v>
      </c>
      <c r="G55" s="223" t="s">
        <v>108</v>
      </c>
      <c r="H55" s="227">
        <v>1</v>
      </c>
      <c r="I55" s="227">
        <v>0</v>
      </c>
      <c r="J55" s="227">
        <v>1</v>
      </c>
      <c r="K55" s="227">
        <v>1000</v>
      </c>
      <c r="L55" s="227">
        <v>556</v>
      </c>
      <c r="M55" s="227">
        <f t="shared" si="5"/>
        <v>1556</v>
      </c>
      <c r="N55" s="227">
        <v>2</v>
      </c>
      <c r="O55" s="227">
        <v>2</v>
      </c>
      <c r="P55" s="227">
        <f t="shared" si="6"/>
        <v>4</v>
      </c>
      <c r="Q55" s="227">
        <v>0</v>
      </c>
      <c r="R55" s="227">
        <v>0</v>
      </c>
      <c r="S55" s="227">
        <f t="shared" si="7"/>
        <v>0</v>
      </c>
      <c r="T55" s="227">
        <v>8</v>
      </c>
      <c r="U55" s="227"/>
      <c r="V55" s="228"/>
      <c r="W55" s="229">
        <v>2911807815</v>
      </c>
      <c r="X55" s="229">
        <v>2047912560</v>
      </c>
      <c r="Y55" s="229">
        <v>250042646</v>
      </c>
      <c r="Z55" s="229">
        <v>-3769807</v>
      </c>
      <c r="AA55" s="229">
        <f t="shared" si="8"/>
        <v>4959720375</v>
      </c>
    </row>
    <row r="56" spans="1:28" s="230" customFormat="1" x14ac:dyDescent="0.15">
      <c r="A56" s="225">
        <v>3</v>
      </c>
      <c r="B56" s="224" t="s">
        <v>111</v>
      </c>
      <c r="C56" s="225" t="s">
        <v>50</v>
      </c>
      <c r="D56" s="225" t="s">
        <v>51</v>
      </c>
      <c r="E56" s="248" t="s">
        <v>106</v>
      </c>
      <c r="F56" s="223" t="s">
        <v>112</v>
      </c>
      <c r="G56" s="243" t="s">
        <v>108</v>
      </c>
      <c r="H56" s="227">
        <v>1</v>
      </c>
      <c r="I56" s="227">
        <v>0</v>
      </c>
      <c r="J56" s="227">
        <v>1</v>
      </c>
      <c r="K56" s="227">
        <v>0</v>
      </c>
      <c r="L56" s="227">
        <v>0</v>
      </c>
      <c r="M56" s="227">
        <f t="shared" si="5"/>
        <v>0</v>
      </c>
      <c r="N56" s="227">
        <v>0</v>
      </c>
      <c r="O56" s="227">
        <v>0</v>
      </c>
      <c r="P56" s="227">
        <f t="shared" si="6"/>
        <v>0</v>
      </c>
      <c r="Q56" s="227">
        <v>0</v>
      </c>
      <c r="R56" s="227">
        <v>0</v>
      </c>
      <c r="S56" s="227">
        <f t="shared" si="7"/>
        <v>0</v>
      </c>
      <c r="T56" s="227">
        <v>6</v>
      </c>
      <c r="U56" s="227">
        <v>0</v>
      </c>
      <c r="V56" s="227"/>
      <c r="W56" s="229">
        <v>0</v>
      </c>
      <c r="X56" s="229">
        <v>0</v>
      </c>
      <c r="Y56" s="229">
        <v>0</v>
      </c>
      <c r="Z56" s="229">
        <v>0</v>
      </c>
      <c r="AA56" s="229">
        <f t="shared" si="8"/>
        <v>0</v>
      </c>
    </row>
    <row r="57" spans="1:28" s="230" customFormat="1" x14ac:dyDescent="0.15">
      <c r="A57" s="225">
        <v>4</v>
      </c>
      <c r="B57" s="224" t="s">
        <v>113</v>
      </c>
      <c r="C57" s="225" t="s">
        <v>50</v>
      </c>
      <c r="D57" s="225" t="s">
        <v>51</v>
      </c>
      <c r="E57" s="248" t="s">
        <v>106</v>
      </c>
      <c r="F57" s="223" t="s">
        <v>114</v>
      </c>
      <c r="G57" s="243" t="s">
        <v>108</v>
      </c>
      <c r="H57" s="227">
        <v>1</v>
      </c>
      <c r="I57" s="227">
        <v>0</v>
      </c>
      <c r="J57" s="227">
        <v>1</v>
      </c>
      <c r="K57" s="227">
        <v>600</v>
      </c>
      <c r="L57" s="227">
        <v>621</v>
      </c>
      <c r="M57" s="227">
        <f t="shared" si="5"/>
        <v>1221</v>
      </c>
      <c r="N57" s="227">
        <v>4</v>
      </c>
      <c r="O57" s="227">
        <v>3</v>
      </c>
      <c r="P57" s="227">
        <f t="shared" si="6"/>
        <v>7</v>
      </c>
      <c r="Q57" s="227">
        <v>0</v>
      </c>
      <c r="R57" s="227">
        <v>0</v>
      </c>
      <c r="S57" s="227">
        <f t="shared" si="7"/>
        <v>0</v>
      </c>
      <c r="T57" s="227">
        <v>6</v>
      </c>
      <c r="U57" s="227">
        <v>1</v>
      </c>
      <c r="V57" s="228" t="s">
        <v>612</v>
      </c>
      <c r="W57" s="229">
        <v>1162807891</v>
      </c>
      <c r="X57" s="229">
        <v>2171420250</v>
      </c>
      <c r="Y57" s="229">
        <v>1362183787</v>
      </c>
      <c r="Z57" s="229">
        <v>140899059</v>
      </c>
      <c r="AA57" s="229">
        <f t="shared" si="8"/>
        <v>3334228141</v>
      </c>
    </row>
    <row r="58" spans="1:28" s="230" customFormat="1" x14ac:dyDescent="0.15">
      <c r="A58" s="225">
        <v>5</v>
      </c>
      <c r="B58" s="224" t="s">
        <v>115</v>
      </c>
      <c r="C58" s="225" t="s">
        <v>50</v>
      </c>
      <c r="D58" s="225" t="s">
        <v>51</v>
      </c>
      <c r="E58" s="248" t="s">
        <v>106</v>
      </c>
      <c r="F58" s="223" t="s">
        <v>116</v>
      </c>
      <c r="G58" s="243" t="s">
        <v>108</v>
      </c>
      <c r="H58" s="227">
        <v>1</v>
      </c>
      <c r="I58" s="227">
        <v>0</v>
      </c>
      <c r="J58" s="227">
        <v>1</v>
      </c>
      <c r="K58" s="227">
        <v>0</v>
      </c>
      <c r="L58" s="227">
        <v>0</v>
      </c>
      <c r="M58" s="227">
        <f t="shared" si="5"/>
        <v>0</v>
      </c>
      <c r="N58" s="227">
        <v>0</v>
      </c>
      <c r="O58" s="227">
        <v>0</v>
      </c>
      <c r="P58" s="227">
        <f t="shared" si="6"/>
        <v>0</v>
      </c>
      <c r="Q58" s="227">
        <v>0</v>
      </c>
      <c r="R58" s="227">
        <v>0</v>
      </c>
      <c r="S58" s="227">
        <f t="shared" si="7"/>
        <v>0</v>
      </c>
      <c r="T58" s="227">
        <v>6</v>
      </c>
      <c r="U58" s="227">
        <v>0</v>
      </c>
      <c r="V58" s="227"/>
      <c r="W58" s="229">
        <v>0</v>
      </c>
      <c r="X58" s="229">
        <v>0</v>
      </c>
      <c r="Y58" s="229">
        <v>0</v>
      </c>
      <c r="Z58" s="229">
        <v>0</v>
      </c>
      <c r="AA58" s="229">
        <f t="shared" si="8"/>
        <v>0</v>
      </c>
    </row>
    <row r="59" spans="1:28" s="230" customFormat="1" x14ac:dyDescent="0.15">
      <c r="A59" s="225">
        <v>6</v>
      </c>
      <c r="B59" s="224" t="s">
        <v>117</v>
      </c>
      <c r="C59" s="225" t="s">
        <v>50</v>
      </c>
      <c r="D59" s="225" t="s">
        <v>51</v>
      </c>
      <c r="E59" s="248" t="s">
        <v>106</v>
      </c>
      <c r="F59" s="223" t="s">
        <v>118</v>
      </c>
      <c r="G59" s="243" t="s">
        <v>108</v>
      </c>
      <c r="H59" s="227">
        <v>1</v>
      </c>
      <c r="I59" s="227">
        <v>0</v>
      </c>
      <c r="J59" s="227">
        <v>1</v>
      </c>
      <c r="K59" s="227">
        <v>0</v>
      </c>
      <c r="L59" s="227">
        <v>0</v>
      </c>
      <c r="M59" s="227">
        <f t="shared" si="5"/>
        <v>0</v>
      </c>
      <c r="N59" s="227">
        <v>0</v>
      </c>
      <c r="O59" s="227">
        <v>0</v>
      </c>
      <c r="P59" s="227">
        <f t="shared" si="6"/>
        <v>0</v>
      </c>
      <c r="Q59" s="227">
        <v>0</v>
      </c>
      <c r="R59" s="227">
        <v>0</v>
      </c>
      <c r="S59" s="227">
        <f t="shared" si="7"/>
        <v>0</v>
      </c>
      <c r="T59" s="227">
        <v>5</v>
      </c>
      <c r="U59" s="227">
        <v>0</v>
      </c>
      <c r="V59" s="227"/>
      <c r="W59" s="229">
        <v>0</v>
      </c>
      <c r="X59" s="229">
        <v>0</v>
      </c>
      <c r="Y59" s="229">
        <v>0</v>
      </c>
      <c r="Z59" s="229">
        <v>0</v>
      </c>
      <c r="AA59" s="229">
        <f t="shared" si="8"/>
        <v>0</v>
      </c>
    </row>
    <row r="60" spans="1:28" s="230" customFormat="1" x14ac:dyDescent="0.15">
      <c r="A60" s="225">
        <v>7</v>
      </c>
      <c r="B60" s="224" t="s">
        <v>119</v>
      </c>
      <c r="C60" s="225" t="s">
        <v>50</v>
      </c>
      <c r="D60" s="225" t="s">
        <v>51</v>
      </c>
      <c r="E60" s="248" t="s">
        <v>106</v>
      </c>
      <c r="F60" s="223" t="s">
        <v>120</v>
      </c>
      <c r="G60" s="243" t="s">
        <v>108</v>
      </c>
      <c r="H60" s="227">
        <v>1</v>
      </c>
      <c r="I60" s="227">
        <v>0</v>
      </c>
      <c r="J60" s="227">
        <v>1</v>
      </c>
      <c r="K60" s="227">
        <v>0</v>
      </c>
      <c r="L60" s="227">
        <v>0</v>
      </c>
      <c r="M60" s="227">
        <f t="shared" si="5"/>
        <v>0</v>
      </c>
      <c r="N60" s="227">
        <v>0</v>
      </c>
      <c r="O60" s="227">
        <v>0</v>
      </c>
      <c r="P60" s="227">
        <f t="shared" si="6"/>
        <v>0</v>
      </c>
      <c r="Q60" s="227">
        <v>0</v>
      </c>
      <c r="R60" s="227">
        <v>0</v>
      </c>
      <c r="S60" s="227">
        <f t="shared" si="7"/>
        <v>0</v>
      </c>
      <c r="T60" s="227">
        <v>6</v>
      </c>
      <c r="U60" s="227">
        <v>0</v>
      </c>
      <c r="V60" s="227"/>
      <c r="W60" s="229">
        <v>0</v>
      </c>
      <c r="X60" s="229">
        <v>0</v>
      </c>
      <c r="Y60" s="229">
        <v>0</v>
      </c>
      <c r="Z60" s="229">
        <v>0</v>
      </c>
      <c r="AA60" s="229">
        <f t="shared" si="8"/>
        <v>0</v>
      </c>
    </row>
    <row r="61" spans="1:28" s="230" customFormat="1" ht="13" x14ac:dyDescent="0.15">
      <c r="A61" s="225">
        <v>8</v>
      </c>
      <c r="B61" s="224" t="s">
        <v>121</v>
      </c>
      <c r="C61" s="225" t="s">
        <v>50</v>
      </c>
      <c r="D61" s="240" t="s">
        <v>76</v>
      </c>
      <c r="E61" s="248" t="s">
        <v>106</v>
      </c>
      <c r="F61" s="223" t="s">
        <v>122</v>
      </c>
      <c r="G61" s="243" t="s">
        <v>108</v>
      </c>
      <c r="H61" s="227">
        <v>1</v>
      </c>
      <c r="I61" s="227">
        <v>0</v>
      </c>
      <c r="J61" s="227">
        <v>1</v>
      </c>
      <c r="K61" s="227">
        <v>0</v>
      </c>
      <c r="L61" s="227">
        <v>0</v>
      </c>
      <c r="M61" s="227">
        <f t="shared" si="5"/>
        <v>0</v>
      </c>
      <c r="N61" s="227">
        <v>0</v>
      </c>
      <c r="O61" s="227">
        <v>0</v>
      </c>
      <c r="P61" s="227">
        <f t="shared" si="6"/>
        <v>0</v>
      </c>
      <c r="Q61" s="227">
        <v>0</v>
      </c>
      <c r="R61" s="227">
        <v>0</v>
      </c>
      <c r="S61" s="227">
        <f t="shared" si="7"/>
        <v>0</v>
      </c>
      <c r="T61" s="227">
        <v>6</v>
      </c>
      <c r="U61" s="227">
        <v>0</v>
      </c>
      <c r="V61" s="227"/>
      <c r="W61" s="229">
        <v>0</v>
      </c>
      <c r="X61" s="229">
        <v>0</v>
      </c>
      <c r="Y61" s="229">
        <v>0</v>
      </c>
      <c r="Z61" s="229">
        <v>0</v>
      </c>
      <c r="AA61" s="229">
        <f>SUM(W61:X61)</f>
        <v>0</v>
      </c>
    </row>
    <row r="62" spans="1:28" s="230" customFormat="1" ht="13" x14ac:dyDescent="0.15">
      <c r="A62" s="225">
        <v>9</v>
      </c>
      <c r="B62" s="224" t="s">
        <v>123</v>
      </c>
      <c r="C62" s="225" t="s">
        <v>50</v>
      </c>
      <c r="D62" s="240" t="s">
        <v>76</v>
      </c>
      <c r="E62" s="248" t="s">
        <v>106</v>
      </c>
      <c r="F62" s="223" t="s">
        <v>124</v>
      </c>
      <c r="G62" s="243" t="s">
        <v>108</v>
      </c>
      <c r="H62" s="227">
        <v>1</v>
      </c>
      <c r="I62" s="227">
        <v>0</v>
      </c>
      <c r="J62" s="227">
        <v>1</v>
      </c>
      <c r="K62" s="227">
        <v>0</v>
      </c>
      <c r="L62" s="227">
        <v>0</v>
      </c>
      <c r="M62" s="227">
        <f t="shared" si="5"/>
        <v>0</v>
      </c>
      <c r="N62" s="227">
        <v>0</v>
      </c>
      <c r="O62" s="227">
        <v>0</v>
      </c>
      <c r="P62" s="227">
        <f t="shared" si="6"/>
        <v>0</v>
      </c>
      <c r="Q62" s="227">
        <v>0</v>
      </c>
      <c r="R62" s="227">
        <v>0</v>
      </c>
      <c r="S62" s="227">
        <f t="shared" si="7"/>
        <v>0</v>
      </c>
      <c r="T62" s="227">
        <v>6</v>
      </c>
      <c r="U62" s="227">
        <v>0</v>
      </c>
      <c r="V62" s="227"/>
      <c r="W62" s="229">
        <v>0</v>
      </c>
      <c r="X62" s="229">
        <v>0</v>
      </c>
      <c r="Y62" s="229">
        <v>0</v>
      </c>
      <c r="Z62" s="229">
        <v>0</v>
      </c>
      <c r="AA62" s="229">
        <f>SUM(W62:X62)</f>
        <v>0</v>
      </c>
    </row>
    <row r="63" spans="1:28" s="230" customFormat="1" ht="13" x14ac:dyDescent="0.15">
      <c r="A63" s="225">
        <v>10</v>
      </c>
      <c r="B63" s="224" t="s">
        <v>125</v>
      </c>
      <c r="C63" s="225" t="s">
        <v>50</v>
      </c>
      <c r="D63" s="240" t="s">
        <v>76</v>
      </c>
      <c r="E63" s="248" t="s">
        <v>106</v>
      </c>
      <c r="F63" s="270" t="s">
        <v>126</v>
      </c>
      <c r="G63" s="243" t="s">
        <v>106</v>
      </c>
      <c r="H63" s="227">
        <v>1</v>
      </c>
      <c r="I63" s="227">
        <v>0</v>
      </c>
      <c r="J63" s="227">
        <v>1</v>
      </c>
      <c r="K63" s="227">
        <v>0</v>
      </c>
      <c r="L63" s="227">
        <v>0</v>
      </c>
      <c r="M63" s="227">
        <f t="shared" si="5"/>
        <v>0</v>
      </c>
      <c r="N63" s="227">
        <v>0</v>
      </c>
      <c r="O63" s="227">
        <v>0</v>
      </c>
      <c r="P63" s="227">
        <f t="shared" si="6"/>
        <v>0</v>
      </c>
      <c r="Q63" s="227">
        <v>0</v>
      </c>
      <c r="R63" s="227">
        <v>0</v>
      </c>
      <c r="S63" s="227">
        <f t="shared" si="7"/>
        <v>0</v>
      </c>
      <c r="T63" s="227">
        <v>0</v>
      </c>
      <c r="U63" s="227">
        <v>0</v>
      </c>
      <c r="V63" s="227"/>
      <c r="W63" s="229">
        <v>0</v>
      </c>
      <c r="X63" s="229">
        <v>0</v>
      </c>
      <c r="Y63" s="229">
        <v>0</v>
      </c>
      <c r="Z63" s="229">
        <v>0</v>
      </c>
      <c r="AA63" s="229">
        <v>0</v>
      </c>
    </row>
    <row r="64" spans="1:28" s="230" customFormat="1" ht="13" x14ac:dyDescent="0.15">
      <c r="A64" s="225">
        <v>11</v>
      </c>
      <c r="B64" s="224" t="s">
        <v>127</v>
      </c>
      <c r="C64" s="225" t="s">
        <v>50</v>
      </c>
      <c r="D64" s="240" t="s">
        <v>76</v>
      </c>
      <c r="E64" s="248" t="s">
        <v>106</v>
      </c>
      <c r="F64" s="223" t="s">
        <v>128</v>
      </c>
      <c r="G64" s="243" t="s">
        <v>108</v>
      </c>
      <c r="H64" s="227">
        <v>1</v>
      </c>
      <c r="I64" s="227">
        <v>0</v>
      </c>
      <c r="J64" s="227">
        <v>1</v>
      </c>
      <c r="K64" s="227">
        <v>0</v>
      </c>
      <c r="L64" s="227">
        <v>0</v>
      </c>
      <c r="M64" s="227">
        <f t="shared" si="5"/>
        <v>0</v>
      </c>
      <c r="N64" s="227">
        <v>0</v>
      </c>
      <c r="O64" s="227">
        <v>0</v>
      </c>
      <c r="P64" s="227">
        <f t="shared" si="6"/>
        <v>0</v>
      </c>
      <c r="Q64" s="227">
        <v>0</v>
      </c>
      <c r="R64" s="227">
        <v>0</v>
      </c>
      <c r="S64" s="227">
        <f t="shared" si="7"/>
        <v>0</v>
      </c>
      <c r="T64" s="227">
        <v>0</v>
      </c>
      <c r="U64" s="227">
        <v>0</v>
      </c>
      <c r="V64" s="227"/>
      <c r="W64" s="229">
        <v>0</v>
      </c>
      <c r="X64" s="229">
        <v>0</v>
      </c>
      <c r="Y64" s="229">
        <v>0</v>
      </c>
      <c r="Z64" s="229">
        <v>0</v>
      </c>
      <c r="AA64" s="229">
        <f t="shared" ref="AA64:AA78" si="9">SUM(W64:X64)</f>
        <v>0</v>
      </c>
    </row>
    <row r="65" spans="1:27" s="230" customFormat="1" ht="13" x14ac:dyDescent="0.15">
      <c r="A65" s="225">
        <v>12</v>
      </c>
      <c r="B65" s="252" t="s">
        <v>129</v>
      </c>
      <c r="C65" s="225" t="s">
        <v>50</v>
      </c>
      <c r="D65" s="240" t="s">
        <v>76</v>
      </c>
      <c r="E65" s="248" t="s">
        <v>106</v>
      </c>
      <c r="F65" s="223" t="s">
        <v>130</v>
      </c>
      <c r="G65" s="243" t="s">
        <v>106</v>
      </c>
      <c r="H65" s="227">
        <v>1</v>
      </c>
      <c r="I65" s="227">
        <v>0</v>
      </c>
      <c r="J65" s="227">
        <v>1</v>
      </c>
      <c r="K65" s="227">
        <v>0</v>
      </c>
      <c r="L65" s="227">
        <v>0</v>
      </c>
      <c r="M65" s="227">
        <f t="shared" si="5"/>
        <v>0</v>
      </c>
      <c r="N65" s="227">
        <v>0</v>
      </c>
      <c r="O65" s="227">
        <v>0</v>
      </c>
      <c r="P65" s="227">
        <f t="shared" si="6"/>
        <v>0</v>
      </c>
      <c r="Q65" s="227">
        <v>0</v>
      </c>
      <c r="R65" s="227">
        <v>0</v>
      </c>
      <c r="S65" s="227">
        <f t="shared" si="7"/>
        <v>0</v>
      </c>
      <c r="T65" s="227">
        <v>6</v>
      </c>
      <c r="U65" s="227">
        <v>0</v>
      </c>
      <c r="V65" s="227"/>
      <c r="W65" s="229">
        <v>0</v>
      </c>
      <c r="X65" s="229">
        <v>0</v>
      </c>
      <c r="Y65" s="229">
        <v>0</v>
      </c>
      <c r="Z65" s="229">
        <v>0</v>
      </c>
      <c r="AA65" s="229">
        <f t="shared" si="9"/>
        <v>0</v>
      </c>
    </row>
    <row r="66" spans="1:27" s="253" customFormat="1" ht="13" x14ac:dyDescent="0.15">
      <c r="A66" s="225">
        <v>13</v>
      </c>
      <c r="B66" s="271" t="s">
        <v>131</v>
      </c>
      <c r="C66" s="225" t="s">
        <v>50</v>
      </c>
      <c r="D66" s="240" t="s">
        <v>76</v>
      </c>
      <c r="E66" s="248" t="s">
        <v>106</v>
      </c>
      <c r="F66" s="225" t="s">
        <v>132</v>
      </c>
      <c r="G66" s="250" t="s">
        <v>106</v>
      </c>
      <c r="H66" s="251">
        <v>1</v>
      </c>
      <c r="I66" s="251">
        <v>0</v>
      </c>
      <c r="J66" s="251">
        <v>1</v>
      </c>
      <c r="K66" s="251">
        <v>0</v>
      </c>
      <c r="L66" s="251">
        <v>0</v>
      </c>
      <c r="M66" s="251">
        <f t="shared" si="5"/>
        <v>0</v>
      </c>
      <c r="N66" s="251">
        <v>0</v>
      </c>
      <c r="O66" s="251">
        <v>0</v>
      </c>
      <c r="P66" s="251">
        <f t="shared" si="6"/>
        <v>0</v>
      </c>
      <c r="Q66" s="251">
        <v>0</v>
      </c>
      <c r="R66" s="251">
        <v>0</v>
      </c>
      <c r="S66" s="251">
        <f t="shared" si="7"/>
        <v>0</v>
      </c>
      <c r="T66" s="251">
        <v>6</v>
      </c>
      <c r="U66" s="251">
        <v>0</v>
      </c>
      <c r="V66" s="251"/>
      <c r="W66" s="252">
        <v>0</v>
      </c>
      <c r="X66" s="252">
        <v>0</v>
      </c>
      <c r="Y66" s="252">
        <v>0</v>
      </c>
      <c r="Z66" s="252">
        <v>0</v>
      </c>
      <c r="AA66" s="229">
        <f t="shared" si="9"/>
        <v>0</v>
      </c>
    </row>
    <row r="67" spans="1:27" s="253" customFormat="1" ht="19" customHeight="1" x14ac:dyDescent="0.15">
      <c r="A67" s="225">
        <v>14</v>
      </c>
      <c r="B67" s="272" t="s">
        <v>461</v>
      </c>
      <c r="C67" s="225" t="s">
        <v>50</v>
      </c>
      <c r="D67" s="240" t="s">
        <v>76</v>
      </c>
      <c r="E67" s="248" t="s">
        <v>106</v>
      </c>
      <c r="F67" s="273" t="s">
        <v>462</v>
      </c>
      <c r="G67" s="250" t="s">
        <v>106</v>
      </c>
      <c r="H67" s="251">
        <v>1</v>
      </c>
      <c r="I67" s="251">
        <v>0</v>
      </c>
      <c r="J67" s="251">
        <v>1</v>
      </c>
      <c r="K67" s="251">
        <v>0</v>
      </c>
      <c r="L67" s="251">
        <v>0</v>
      </c>
      <c r="M67" s="251">
        <f t="shared" si="5"/>
        <v>0</v>
      </c>
      <c r="N67" s="251">
        <v>0</v>
      </c>
      <c r="O67" s="251">
        <v>0</v>
      </c>
      <c r="P67" s="251">
        <f t="shared" si="6"/>
        <v>0</v>
      </c>
      <c r="Q67" s="251">
        <v>0</v>
      </c>
      <c r="R67" s="251">
        <v>0</v>
      </c>
      <c r="S67" s="251">
        <f t="shared" si="7"/>
        <v>0</v>
      </c>
      <c r="T67" s="251">
        <v>8</v>
      </c>
      <c r="U67" s="251">
        <v>0</v>
      </c>
      <c r="V67" s="251"/>
      <c r="W67" s="252">
        <v>0</v>
      </c>
      <c r="X67" s="252">
        <v>0</v>
      </c>
      <c r="Y67" s="252">
        <v>0</v>
      </c>
      <c r="Z67" s="252">
        <v>0</v>
      </c>
      <c r="AA67" s="229">
        <f t="shared" si="9"/>
        <v>0</v>
      </c>
    </row>
    <row r="68" spans="1:27" s="253" customFormat="1" ht="19" customHeight="1" x14ac:dyDescent="0.2">
      <c r="A68" s="225">
        <v>15</v>
      </c>
      <c r="B68" s="274" t="s">
        <v>463</v>
      </c>
      <c r="C68" s="225" t="s">
        <v>50</v>
      </c>
      <c r="D68" s="240" t="s">
        <v>273</v>
      </c>
      <c r="E68" s="248" t="s">
        <v>106</v>
      </c>
      <c r="F68" s="275" t="s">
        <v>464</v>
      </c>
      <c r="G68" s="250" t="s">
        <v>106</v>
      </c>
      <c r="H68" s="251">
        <v>1</v>
      </c>
      <c r="I68" s="251">
        <v>0</v>
      </c>
      <c r="J68" s="251">
        <v>1</v>
      </c>
      <c r="K68" s="251">
        <v>62</v>
      </c>
      <c r="L68" s="251">
        <v>9</v>
      </c>
      <c r="M68" s="251">
        <f t="shared" si="5"/>
        <v>71</v>
      </c>
      <c r="N68" s="251">
        <v>0</v>
      </c>
      <c r="O68" s="251">
        <v>0</v>
      </c>
      <c r="P68" s="251">
        <f t="shared" si="6"/>
        <v>0</v>
      </c>
      <c r="Q68" s="251">
        <v>0</v>
      </c>
      <c r="R68" s="251">
        <v>0</v>
      </c>
      <c r="S68" s="251">
        <f t="shared" si="7"/>
        <v>0</v>
      </c>
      <c r="T68" s="251">
        <v>10</v>
      </c>
      <c r="U68" s="251"/>
      <c r="V68" s="276"/>
      <c r="W68" s="252">
        <v>11226975</v>
      </c>
      <c r="X68" s="252">
        <v>36363500</v>
      </c>
      <c r="Y68" s="252">
        <v>21050475</v>
      </c>
      <c r="Z68" s="252">
        <v>3266975</v>
      </c>
      <c r="AA68" s="252">
        <f t="shared" si="9"/>
        <v>47590475</v>
      </c>
    </row>
    <row r="69" spans="1:27" s="253" customFormat="1" ht="19" customHeight="1" x14ac:dyDescent="0.15">
      <c r="A69" s="225">
        <v>16</v>
      </c>
      <c r="B69" s="277" t="s">
        <v>466</v>
      </c>
      <c r="C69" s="225" t="s">
        <v>50</v>
      </c>
      <c r="D69" s="240" t="s">
        <v>273</v>
      </c>
      <c r="E69" s="248" t="s">
        <v>106</v>
      </c>
      <c r="F69" s="273" t="s">
        <v>467</v>
      </c>
      <c r="G69" s="250" t="s">
        <v>106</v>
      </c>
      <c r="H69" s="251">
        <v>1</v>
      </c>
      <c r="I69" s="251">
        <v>0</v>
      </c>
      <c r="J69" s="251">
        <v>1</v>
      </c>
      <c r="K69" s="251">
        <v>0</v>
      </c>
      <c r="L69" s="251">
        <v>0</v>
      </c>
      <c r="M69" s="251">
        <f t="shared" si="5"/>
        <v>0</v>
      </c>
      <c r="N69" s="251">
        <v>0</v>
      </c>
      <c r="O69" s="251">
        <v>0</v>
      </c>
      <c r="P69" s="251">
        <f t="shared" si="6"/>
        <v>0</v>
      </c>
      <c r="Q69" s="251">
        <v>0</v>
      </c>
      <c r="R69" s="251">
        <v>0</v>
      </c>
      <c r="S69" s="251">
        <f t="shared" si="7"/>
        <v>0</v>
      </c>
      <c r="T69" s="251">
        <v>8</v>
      </c>
      <c r="U69" s="251">
        <v>0</v>
      </c>
      <c r="V69" s="251"/>
      <c r="W69" s="252">
        <v>0</v>
      </c>
      <c r="X69" s="252">
        <v>0</v>
      </c>
      <c r="Y69" s="252">
        <v>0</v>
      </c>
      <c r="Z69" s="252">
        <v>0</v>
      </c>
      <c r="AA69" s="229">
        <f t="shared" si="9"/>
        <v>0</v>
      </c>
    </row>
    <row r="70" spans="1:27" s="253" customFormat="1" ht="19" customHeight="1" x14ac:dyDescent="0.15">
      <c r="A70" s="225">
        <v>17</v>
      </c>
      <c r="B70" s="278" t="s">
        <v>468</v>
      </c>
      <c r="C70" s="225" t="s">
        <v>50</v>
      </c>
      <c r="D70" s="240" t="s">
        <v>273</v>
      </c>
      <c r="E70" s="248" t="s">
        <v>106</v>
      </c>
      <c r="F70" s="273" t="s">
        <v>469</v>
      </c>
      <c r="G70" s="250" t="s">
        <v>106</v>
      </c>
      <c r="H70" s="251">
        <v>1</v>
      </c>
      <c r="I70" s="251">
        <v>0</v>
      </c>
      <c r="J70" s="251">
        <v>1</v>
      </c>
      <c r="K70" s="251">
        <v>0</v>
      </c>
      <c r="L70" s="251">
        <v>0</v>
      </c>
      <c r="M70" s="251">
        <f t="shared" si="5"/>
        <v>0</v>
      </c>
      <c r="N70" s="251">
        <v>0</v>
      </c>
      <c r="O70" s="251">
        <v>0</v>
      </c>
      <c r="P70" s="251">
        <f t="shared" si="6"/>
        <v>0</v>
      </c>
      <c r="Q70" s="251">
        <v>0</v>
      </c>
      <c r="R70" s="251">
        <v>0</v>
      </c>
      <c r="S70" s="251">
        <f t="shared" si="7"/>
        <v>0</v>
      </c>
      <c r="T70" s="251">
        <v>8</v>
      </c>
      <c r="U70" s="251">
        <v>0</v>
      </c>
      <c r="V70" s="251"/>
      <c r="W70" s="252">
        <v>0</v>
      </c>
      <c r="X70" s="252">
        <v>0</v>
      </c>
      <c r="Y70" s="252">
        <v>0</v>
      </c>
      <c r="Z70" s="252">
        <v>0</v>
      </c>
      <c r="AA70" s="229">
        <f t="shared" si="9"/>
        <v>0</v>
      </c>
    </row>
    <row r="71" spans="1:27" s="253" customFormat="1" ht="19" customHeight="1" x14ac:dyDescent="0.2">
      <c r="A71" s="225">
        <v>18</v>
      </c>
      <c r="B71" s="278" t="s">
        <v>470</v>
      </c>
      <c r="C71" s="225" t="s">
        <v>50</v>
      </c>
      <c r="D71" s="240" t="s">
        <v>273</v>
      </c>
      <c r="E71" s="248" t="s">
        <v>106</v>
      </c>
      <c r="F71" s="273" t="s">
        <v>613</v>
      </c>
      <c r="G71" s="250" t="s">
        <v>106</v>
      </c>
      <c r="H71" s="251">
        <v>1</v>
      </c>
      <c r="I71" s="251">
        <v>0</v>
      </c>
      <c r="J71" s="251">
        <v>1</v>
      </c>
      <c r="K71" s="251">
        <v>15</v>
      </c>
      <c r="L71" s="251">
        <v>5</v>
      </c>
      <c r="M71" s="251">
        <f t="shared" si="5"/>
        <v>20</v>
      </c>
      <c r="N71" s="251">
        <v>0</v>
      </c>
      <c r="O71" s="251">
        <v>2</v>
      </c>
      <c r="P71" s="251">
        <f t="shared" si="6"/>
        <v>2</v>
      </c>
      <c r="Q71" s="251">
        <v>0</v>
      </c>
      <c r="R71" s="251">
        <v>0</v>
      </c>
      <c r="S71" s="251">
        <f t="shared" si="7"/>
        <v>0</v>
      </c>
      <c r="T71" s="251">
        <v>6</v>
      </c>
      <c r="U71" s="251">
        <v>1</v>
      </c>
      <c r="V71" s="276" t="s">
        <v>614</v>
      </c>
      <c r="W71" s="252">
        <v>46698000</v>
      </c>
      <c r="X71" s="252">
        <v>10000000</v>
      </c>
      <c r="Y71" s="252">
        <v>139829000</v>
      </c>
      <c r="Z71" s="252">
        <v>18698000</v>
      </c>
      <c r="AA71" s="252">
        <f t="shared" si="9"/>
        <v>56698000</v>
      </c>
    </row>
    <row r="72" spans="1:27" s="253" customFormat="1" ht="19" customHeight="1" x14ac:dyDescent="0.2">
      <c r="A72" s="225">
        <v>19</v>
      </c>
      <c r="B72" s="278" t="s">
        <v>472</v>
      </c>
      <c r="C72" s="225" t="s">
        <v>50</v>
      </c>
      <c r="D72" s="240" t="s">
        <v>273</v>
      </c>
      <c r="E72" s="248" t="s">
        <v>106</v>
      </c>
      <c r="F72" s="273" t="s">
        <v>615</v>
      </c>
      <c r="G72" s="250" t="s">
        <v>106</v>
      </c>
      <c r="H72" s="251">
        <v>1</v>
      </c>
      <c r="I72" s="251">
        <v>0</v>
      </c>
      <c r="J72" s="251">
        <v>1</v>
      </c>
      <c r="K72" s="251">
        <v>0</v>
      </c>
      <c r="L72" s="251">
        <v>0</v>
      </c>
      <c r="M72" s="251">
        <f t="shared" si="5"/>
        <v>0</v>
      </c>
      <c r="N72" s="251">
        <v>0</v>
      </c>
      <c r="O72" s="251">
        <v>0</v>
      </c>
      <c r="P72" s="251">
        <f t="shared" si="6"/>
        <v>0</v>
      </c>
      <c r="Q72" s="251">
        <v>0</v>
      </c>
      <c r="R72" s="251">
        <v>0</v>
      </c>
      <c r="S72" s="251">
        <f t="shared" si="7"/>
        <v>0</v>
      </c>
      <c r="T72" s="251">
        <v>6</v>
      </c>
      <c r="U72" s="251">
        <v>0</v>
      </c>
      <c r="V72" s="251"/>
      <c r="W72" s="252">
        <v>0</v>
      </c>
      <c r="X72" s="252">
        <v>0</v>
      </c>
      <c r="Y72" s="252">
        <v>0</v>
      </c>
      <c r="Z72" s="252">
        <v>0</v>
      </c>
      <c r="AA72" s="252">
        <f t="shared" si="9"/>
        <v>0</v>
      </c>
    </row>
    <row r="73" spans="1:27" s="253" customFormat="1" ht="19" customHeight="1" x14ac:dyDescent="0.2">
      <c r="A73" s="225">
        <v>20</v>
      </c>
      <c r="B73" s="278" t="s">
        <v>616</v>
      </c>
      <c r="C73" s="225" t="s">
        <v>50</v>
      </c>
      <c r="D73" s="240" t="s">
        <v>273</v>
      </c>
      <c r="E73" s="248" t="s">
        <v>106</v>
      </c>
      <c r="F73" s="273" t="s">
        <v>617</v>
      </c>
      <c r="G73" s="250" t="s">
        <v>106</v>
      </c>
      <c r="H73" s="251">
        <v>1</v>
      </c>
      <c r="I73" s="251">
        <v>0</v>
      </c>
      <c r="J73" s="251">
        <v>1</v>
      </c>
      <c r="K73" s="251">
        <v>0</v>
      </c>
      <c r="L73" s="251">
        <v>0</v>
      </c>
      <c r="M73" s="251">
        <f t="shared" si="5"/>
        <v>0</v>
      </c>
      <c r="N73" s="251">
        <v>0</v>
      </c>
      <c r="O73" s="251">
        <v>0</v>
      </c>
      <c r="P73" s="251">
        <f t="shared" si="6"/>
        <v>0</v>
      </c>
      <c r="Q73" s="251">
        <v>0</v>
      </c>
      <c r="R73" s="251">
        <v>0</v>
      </c>
      <c r="S73" s="251">
        <f t="shared" si="7"/>
        <v>0</v>
      </c>
      <c r="T73" s="251">
        <v>6</v>
      </c>
      <c r="U73" s="251">
        <v>0</v>
      </c>
      <c r="V73" s="251"/>
      <c r="W73" s="252">
        <v>0</v>
      </c>
      <c r="X73" s="252">
        <v>0</v>
      </c>
      <c r="Y73" s="252">
        <v>0</v>
      </c>
      <c r="Z73" s="252">
        <v>0</v>
      </c>
      <c r="AA73" s="252">
        <f t="shared" si="9"/>
        <v>0</v>
      </c>
    </row>
    <row r="74" spans="1:27" s="253" customFormat="1" ht="19" customHeight="1" x14ac:dyDescent="0.2">
      <c r="A74" s="225">
        <v>21</v>
      </c>
      <c r="B74" s="278" t="s">
        <v>618</v>
      </c>
      <c r="C74" s="225" t="s">
        <v>50</v>
      </c>
      <c r="D74" s="240" t="s">
        <v>273</v>
      </c>
      <c r="E74" s="248" t="s">
        <v>106</v>
      </c>
      <c r="F74" s="273" t="s">
        <v>619</v>
      </c>
      <c r="G74" s="250" t="s">
        <v>106</v>
      </c>
      <c r="H74" s="251">
        <v>1</v>
      </c>
      <c r="I74" s="251">
        <v>0</v>
      </c>
      <c r="J74" s="251">
        <v>1</v>
      </c>
      <c r="K74" s="251">
        <v>0</v>
      </c>
      <c r="L74" s="251">
        <v>0</v>
      </c>
      <c r="M74" s="251">
        <f t="shared" si="5"/>
        <v>0</v>
      </c>
      <c r="N74" s="251">
        <v>0</v>
      </c>
      <c r="O74" s="251">
        <v>0</v>
      </c>
      <c r="P74" s="251">
        <f t="shared" si="6"/>
        <v>0</v>
      </c>
      <c r="Q74" s="251">
        <v>0</v>
      </c>
      <c r="R74" s="251">
        <v>0</v>
      </c>
      <c r="S74" s="251">
        <f t="shared" si="7"/>
        <v>0</v>
      </c>
      <c r="T74" s="251">
        <v>6</v>
      </c>
      <c r="U74" s="251">
        <v>0</v>
      </c>
      <c r="V74" s="251"/>
      <c r="W74" s="252">
        <v>0</v>
      </c>
      <c r="X74" s="252">
        <v>0</v>
      </c>
      <c r="Y74" s="252">
        <v>0</v>
      </c>
      <c r="Z74" s="252">
        <v>0</v>
      </c>
      <c r="AA74" s="252">
        <f t="shared" si="9"/>
        <v>0</v>
      </c>
    </row>
    <row r="75" spans="1:27" s="253" customFormat="1" ht="19" customHeight="1" x14ac:dyDescent="0.2">
      <c r="A75" s="225">
        <v>22</v>
      </c>
      <c r="B75" s="278" t="s">
        <v>620</v>
      </c>
      <c r="C75" s="225" t="s">
        <v>50</v>
      </c>
      <c r="D75" s="240" t="s">
        <v>273</v>
      </c>
      <c r="E75" s="248" t="s">
        <v>106</v>
      </c>
      <c r="F75" s="273" t="s">
        <v>621</v>
      </c>
      <c r="G75" s="250" t="s">
        <v>106</v>
      </c>
      <c r="H75" s="251">
        <v>1</v>
      </c>
      <c r="I75" s="251">
        <v>0</v>
      </c>
      <c r="J75" s="251">
        <v>1</v>
      </c>
      <c r="K75" s="251">
        <v>0</v>
      </c>
      <c r="L75" s="251">
        <v>0</v>
      </c>
      <c r="M75" s="251">
        <f t="shared" si="5"/>
        <v>0</v>
      </c>
      <c r="N75" s="251">
        <v>0</v>
      </c>
      <c r="O75" s="251">
        <v>0</v>
      </c>
      <c r="P75" s="251">
        <f t="shared" si="6"/>
        <v>0</v>
      </c>
      <c r="Q75" s="251">
        <v>0</v>
      </c>
      <c r="R75" s="251">
        <v>0</v>
      </c>
      <c r="S75" s="251">
        <f t="shared" si="7"/>
        <v>0</v>
      </c>
      <c r="T75" s="251">
        <v>6</v>
      </c>
      <c r="U75" s="251">
        <v>0</v>
      </c>
      <c r="V75" s="251"/>
      <c r="W75" s="252">
        <v>0</v>
      </c>
      <c r="X75" s="252">
        <v>0</v>
      </c>
      <c r="Y75" s="252">
        <v>0</v>
      </c>
      <c r="Z75" s="252">
        <v>0</v>
      </c>
      <c r="AA75" s="252">
        <f t="shared" si="9"/>
        <v>0</v>
      </c>
    </row>
    <row r="76" spans="1:27" s="253" customFormat="1" ht="19" customHeight="1" x14ac:dyDescent="0.2">
      <c r="A76" s="225">
        <v>23</v>
      </c>
      <c r="B76" s="278" t="s">
        <v>622</v>
      </c>
      <c r="C76" s="225" t="s">
        <v>50</v>
      </c>
      <c r="D76" s="240" t="s">
        <v>273</v>
      </c>
      <c r="E76" s="248" t="s">
        <v>106</v>
      </c>
      <c r="F76" s="273" t="s">
        <v>623</v>
      </c>
      <c r="G76" s="250" t="s">
        <v>106</v>
      </c>
      <c r="H76" s="251">
        <v>1</v>
      </c>
      <c r="I76" s="251">
        <v>0</v>
      </c>
      <c r="J76" s="251">
        <v>1</v>
      </c>
      <c r="K76" s="251">
        <v>0</v>
      </c>
      <c r="L76" s="251">
        <v>0</v>
      </c>
      <c r="M76" s="251">
        <f t="shared" si="5"/>
        <v>0</v>
      </c>
      <c r="N76" s="251">
        <v>0</v>
      </c>
      <c r="O76" s="251">
        <v>0</v>
      </c>
      <c r="P76" s="251">
        <f t="shared" si="6"/>
        <v>0</v>
      </c>
      <c r="Q76" s="251">
        <v>0</v>
      </c>
      <c r="R76" s="251">
        <v>0</v>
      </c>
      <c r="S76" s="251">
        <f t="shared" si="7"/>
        <v>0</v>
      </c>
      <c r="T76" s="251">
        <v>6</v>
      </c>
      <c r="U76" s="251">
        <v>0</v>
      </c>
      <c r="V76" s="251"/>
      <c r="W76" s="252">
        <v>0</v>
      </c>
      <c r="X76" s="252">
        <v>0</v>
      </c>
      <c r="Y76" s="252">
        <v>0</v>
      </c>
      <c r="Z76" s="252">
        <v>0</v>
      </c>
      <c r="AA76" s="252">
        <f t="shared" si="9"/>
        <v>0</v>
      </c>
    </row>
    <row r="77" spans="1:27" s="253" customFormat="1" ht="19" customHeight="1" x14ac:dyDescent="0.2">
      <c r="A77" s="225">
        <v>24</v>
      </c>
      <c r="B77" s="278" t="s">
        <v>624</v>
      </c>
      <c r="C77" s="225" t="s">
        <v>50</v>
      </c>
      <c r="D77" s="240" t="s">
        <v>273</v>
      </c>
      <c r="E77" s="248" t="s">
        <v>106</v>
      </c>
      <c r="F77" s="273" t="s">
        <v>625</v>
      </c>
      <c r="G77" s="250" t="s">
        <v>106</v>
      </c>
      <c r="H77" s="251">
        <v>1</v>
      </c>
      <c r="I77" s="251">
        <v>0</v>
      </c>
      <c r="J77" s="251">
        <v>1</v>
      </c>
      <c r="K77" s="251">
        <v>0</v>
      </c>
      <c r="L77" s="251">
        <v>0</v>
      </c>
      <c r="M77" s="251">
        <f t="shared" si="5"/>
        <v>0</v>
      </c>
      <c r="N77" s="251">
        <v>0</v>
      </c>
      <c r="O77" s="251">
        <v>0</v>
      </c>
      <c r="P77" s="251">
        <f t="shared" si="6"/>
        <v>0</v>
      </c>
      <c r="Q77" s="251">
        <v>0</v>
      </c>
      <c r="R77" s="251">
        <v>0</v>
      </c>
      <c r="S77" s="251">
        <f t="shared" si="7"/>
        <v>0</v>
      </c>
      <c r="T77" s="251">
        <v>6</v>
      </c>
      <c r="U77" s="251">
        <v>0</v>
      </c>
      <c r="V77" s="251"/>
      <c r="W77" s="252">
        <v>0</v>
      </c>
      <c r="X77" s="252">
        <v>0</v>
      </c>
      <c r="Y77" s="252">
        <v>0</v>
      </c>
      <c r="Z77" s="252">
        <v>0</v>
      </c>
      <c r="AA77" s="252">
        <f t="shared" si="9"/>
        <v>0</v>
      </c>
    </row>
    <row r="78" spans="1:27" s="253" customFormat="1" ht="19" customHeight="1" x14ac:dyDescent="0.2">
      <c r="A78" s="225">
        <v>25</v>
      </c>
      <c r="B78" s="278" t="s">
        <v>626</v>
      </c>
      <c r="C78" s="225" t="s">
        <v>50</v>
      </c>
      <c r="D78" s="240" t="s">
        <v>273</v>
      </c>
      <c r="E78" s="248" t="s">
        <v>106</v>
      </c>
      <c r="F78" s="273" t="s">
        <v>627</v>
      </c>
      <c r="G78" s="250" t="s">
        <v>106</v>
      </c>
      <c r="H78" s="251">
        <v>1</v>
      </c>
      <c r="I78" s="251">
        <v>0</v>
      </c>
      <c r="J78" s="251">
        <v>1</v>
      </c>
      <c r="K78" s="251">
        <v>0</v>
      </c>
      <c r="L78" s="251">
        <v>0</v>
      </c>
      <c r="M78" s="251">
        <f t="shared" si="5"/>
        <v>0</v>
      </c>
      <c r="N78" s="251">
        <v>0</v>
      </c>
      <c r="O78" s="251">
        <v>0</v>
      </c>
      <c r="P78" s="251">
        <f t="shared" si="6"/>
        <v>0</v>
      </c>
      <c r="Q78" s="251">
        <v>0</v>
      </c>
      <c r="R78" s="251">
        <v>0</v>
      </c>
      <c r="S78" s="251">
        <f t="shared" si="7"/>
        <v>0</v>
      </c>
      <c r="T78" s="251">
        <v>6</v>
      </c>
      <c r="U78" s="251">
        <v>0</v>
      </c>
      <c r="V78" s="251"/>
      <c r="W78" s="252">
        <v>0</v>
      </c>
      <c r="X78" s="252">
        <v>0</v>
      </c>
      <c r="Y78" s="252">
        <v>0</v>
      </c>
      <c r="Z78" s="252">
        <v>0</v>
      </c>
      <c r="AA78" s="252">
        <f t="shared" si="9"/>
        <v>0</v>
      </c>
    </row>
    <row r="79" spans="1:27" s="253" customFormat="1" ht="15" x14ac:dyDescent="0.2">
      <c r="A79" s="225"/>
      <c r="B79" s="279" t="s">
        <v>50</v>
      </c>
      <c r="C79" s="280">
        <f>COUNTIF($C$54:$C$78,B79)</f>
        <v>25</v>
      </c>
      <c r="D79" s="240"/>
      <c r="E79" s="248"/>
      <c r="F79" s="273"/>
      <c r="G79" s="250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2"/>
      <c r="X79" s="252"/>
      <c r="Y79" s="252"/>
      <c r="Z79" s="252"/>
      <c r="AA79" s="252"/>
    </row>
    <row r="80" spans="1:27" s="253" customFormat="1" ht="15" x14ac:dyDescent="0.2">
      <c r="A80" s="225"/>
      <c r="B80" s="279" t="s">
        <v>605</v>
      </c>
      <c r="C80" s="280">
        <f>COUNTIF($C$54:$C$78,B80)</f>
        <v>0</v>
      </c>
      <c r="D80" s="240"/>
      <c r="E80" s="248"/>
      <c r="F80" s="273"/>
      <c r="G80" s="250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  <c r="U80" s="251"/>
      <c r="V80" s="251"/>
      <c r="W80" s="252"/>
      <c r="X80" s="252"/>
      <c r="Y80" s="252"/>
      <c r="Z80" s="252"/>
      <c r="AA80" s="252"/>
    </row>
    <row r="81" spans="1:29" s="253" customFormat="1" ht="15" x14ac:dyDescent="0.2">
      <c r="A81" s="225"/>
      <c r="B81" s="279" t="s">
        <v>606</v>
      </c>
      <c r="C81" s="280">
        <f>COUNTIF($C$54:$C$78,B81)</f>
        <v>0</v>
      </c>
      <c r="D81" s="240"/>
      <c r="E81" s="248"/>
      <c r="F81" s="273"/>
      <c r="G81" s="250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2"/>
      <c r="X81" s="252"/>
      <c r="Y81" s="252"/>
      <c r="Z81" s="252"/>
      <c r="AA81" s="252"/>
    </row>
    <row r="82" spans="1:29" s="253" customFormat="1" ht="15" x14ac:dyDescent="0.2">
      <c r="A82" s="225"/>
      <c r="B82" s="279" t="s">
        <v>607</v>
      </c>
      <c r="C82" s="280">
        <f>COUNTIF($C$54:$C$78,B82)</f>
        <v>0</v>
      </c>
      <c r="D82" s="240"/>
      <c r="E82" s="248"/>
      <c r="F82" s="273"/>
      <c r="G82" s="250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2"/>
      <c r="X82" s="252"/>
      <c r="Y82" s="252"/>
      <c r="Z82" s="252"/>
      <c r="AA82" s="252"/>
    </row>
    <row r="83" spans="1:29" s="253" customFormat="1" ht="15" x14ac:dyDescent="0.2">
      <c r="A83" s="225"/>
      <c r="B83" s="279" t="s">
        <v>608</v>
      </c>
      <c r="C83" s="280">
        <f>COUNTIF($C$54:$C$78,B83)</f>
        <v>0</v>
      </c>
      <c r="D83" s="240"/>
      <c r="E83" s="248"/>
      <c r="F83" s="273"/>
      <c r="G83" s="250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2"/>
      <c r="X83" s="252"/>
      <c r="Y83" s="252"/>
      <c r="Z83" s="252"/>
      <c r="AA83" s="252"/>
    </row>
    <row r="84" spans="1:29" ht="25" customHeight="1" x14ac:dyDescent="0.15">
      <c r="A84" s="226"/>
      <c r="B84" s="281" t="s">
        <v>133</v>
      </c>
      <c r="C84" s="260">
        <f>SUM(C79:C83)</f>
        <v>25</v>
      </c>
      <c r="D84" s="259"/>
      <c r="E84" s="259"/>
      <c r="F84" s="260" t="s">
        <v>628</v>
      </c>
      <c r="G84" s="261"/>
      <c r="H84" s="262">
        <f t="shared" ref="H84:AA84" si="10">SUM(H54:H78)</f>
        <v>25</v>
      </c>
      <c r="I84" s="262">
        <f t="shared" si="10"/>
        <v>0</v>
      </c>
      <c r="J84" s="262">
        <f t="shared" si="10"/>
        <v>25</v>
      </c>
      <c r="K84" s="262">
        <f t="shared" si="10"/>
        <v>3090</v>
      </c>
      <c r="L84" s="262">
        <f t="shared" si="10"/>
        <v>1911</v>
      </c>
      <c r="M84" s="262">
        <f t="shared" si="10"/>
        <v>5001</v>
      </c>
      <c r="N84" s="262">
        <f t="shared" si="10"/>
        <v>12</v>
      </c>
      <c r="O84" s="262">
        <f t="shared" si="10"/>
        <v>14</v>
      </c>
      <c r="P84" s="262">
        <f t="shared" si="10"/>
        <v>26</v>
      </c>
      <c r="Q84" s="262">
        <f t="shared" si="10"/>
        <v>0</v>
      </c>
      <c r="R84" s="262">
        <f t="shared" si="10"/>
        <v>0</v>
      </c>
      <c r="S84" s="262">
        <f t="shared" si="10"/>
        <v>0</v>
      </c>
      <c r="T84" s="262">
        <f t="shared" si="10"/>
        <v>151</v>
      </c>
      <c r="U84" s="262">
        <f t="shared" si="10"/>
        <v>3</v>
      </c>
      <c r="V84" s="262">
        <f t="shared" si="10"/>
        <v>0</v>
      </c>
      <c r="W84" s="262">
        <f t="shared" si="10"/>
        <v>18845562302</v>
      </c>
      <c r="X84" s="262">
        <f t="shared" si="10"/>
        <v>30469628648</v>
      </c>
      <c r="Y84" s="262">
        <f t="shared" si="10"/>
        <v>5301025498</v>
      </c>
      <c r="Z84" s="262">
        <f t="shared" si="10"/>
        <v>359425075</v>
      </c>
      <c r="AA84" s="262">
        <f t="shared" si="10"/>
        <v>49315190950</v>
      </c>
      <c r="AB84" s="263">
        <f>AA84</f>
        <v>49315190950</v>
      </c>
    </row>
    <row r="85" spans="1:29" s="286" customFormat="1" x14ac:dyDescent="0.15">
      <c r="A85" s="282" t="s">
        <v>134</v>
      </c>
      <c r="B85" s="283" t="s">
        <v>135</v>
      </c>
      <c r="C85" s="284"/>
      <c r="D85" s="284"/>
      <c r="E85" s="284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4"/>
      <c r="X85" s="284"/>
      <c r="Y85" s="284"/>
      <c r="Z85" s="284"/>
      <c r="AA85" s="284"/>
      <c r="AC85" s="287"/>
    </row>
    <row r="86" spans="1:29" s="230" customFormat="1" x14ac:dyDescent="0.15">
      <c r="A86" s="223">
        <v>1</v>
      </c>
      <c r="B86" s="224" t="s">
        <v>475</v>
      </c>
      <c r="C86" s="225" t="s">
        <v>50</v>
      </c>
      <c r="D86" s="225" t="s">
        <v>51</v>
      </c>
      <c r="E86" s="248" t="s">
        <v>136</v>
      </c>
      <c r="F86" s="270" t="s">
        <v>138</v>
      </c>
      <c r="G86" s="223" t="s">
        <v>137</v>
      </c>
      <c r="H86" s="227">
        <v>1</v>
      </c>
      <c r="I86" s="227">
        <v>0</v>
      </c>
      <c r="J86" s="227">
        <v>1</v>
      </c>
      <c r="K86" s="227">
        <v>4823</v>
      </c>
      <c r="L86" s="227">
        <v>743</v>
      </c>
      <c r="M86" s="227">
        <f t="shared" ref="M86:M95" si="11">SUM(K86:L86)</f>
        <v>5566</v>
      </c>
      <c r="N86" s="227">
        <v>3</v>
      </c>
      <c r="O86" s="227">
        <v>3</v>
      </c>
      <c r="P86" s="227">
        <f t="shared" ref="P86:P99" si="12">SUM(N86:O86)</f>
        <v>6</v>
      </c>
      <c r="Q86" s="227">
        <v>0</v>
      </c>
      <c r="R86" s="227">
        <v>0</v>
      </c>
      <c r="S86" s="227">
        <f t="shared" ref="S86:S102" si="13">SUM(Q86:R86)</f>
        <v>0</v>
      </c>
      <c r="T86" s="227">
        <v>8</v>
      </c>
      <c r="U86" s="227">
        <v>1</v>
      </c>
      <c r="V86" s="228" t="s">
        <v>629</v>
      </c>
      <c r="W86" s="229">
        <v>3951791376</v>
      </c>
      <c r="X86" s="229">
        <v>3554137271</v>
      </c>
      <c r="Y86" s="229">
        <v>339782561</v>
      </c>
      <c r="Z86" s="229">
        <v>3203786</v>
      </c>
      <c r="AA86" s="229">
        <f t="shared" ref="AA86:AA91" si="14">SUM(W86:X86)</f>
        <v>7505928647</v>
      </c>
      <c r="AB86" s="288"/>
      <c r="AC86" s="231"/>
    </row>
    <row r="87" spans="1:29" s="230" customFormat="1" ht="13" x14ac:dyDescent="0.15">
      <c r="A87" s="223">
        <v>2</v>
      </c>
      <c r="B87" s="224" t="s">
        <v>139</v>
      </c>
      <c r="C87" s="225" t="s">
        <v>50</v>
      </c>
      <c r="D87" s="240" t="s">
        <v>76</v>
      </c>
      <c r="E87" s="248" t="s">
        <v>136</v>
      </c>
      <c r="F87" s="223" t="s">
        <v>140</v>
      </c>
      <c r="G87" s="223" t="s">
        <v>137</v>
      </c>
      <c r="H87" s="227">
        <v>1</v>
      </c>
      <c r="I87" s="227">
        <v>0</v>
      </c>
      <c r="J87" s="227">
        <v>1</v>
      </c>
      <c r="K87" s="227">
        <v>0</v>
      </c>
      <c r="L87" s="227">
        <v>0</v>
      </c>
      <c r="M87" s="227">
        <f t="shared" si="11"/>
        <v>0</v>
      </c>
      <c r="N87" s="227">
        <v>0</v>
      </c>
      <c r="O87" s="227">
        <v>0</v>
      </c>
      <c r="P87" s="227">
        <f t="shared" si="12"/>
        <v>0</v>
      </c>
      <c r="Q87" s="227">
        <v>0</v>
      </c>
      <c r="R87" s="227">
        <v>0</v>
      </c>
      <c r="S87" s="227">
        <f t="shared" si="13"/>
        <v>0</v>
      </c>
      <c r="T87" s="227">
        <v>6</v>
      </c>
      <c r="U87" s="227">
        <v>0</v>
      </c>
      <c r="V87" s="227"/>
      <c r="W87" s="229">
        <v>0</v>
      </c>
      <c r="X87" s="229">
        <v>0</v>
      </c>
      <c r="Y87" s="229">
        <v>0</v>
      </c>
      <c r="Z87" s="229">
        <v>0</v>
      </c>
      <c r="AA87" s="229">
        <f t="shared" si="14"/>
        <v>0</v>
      </c>
    </row>
    <row r="88" spans="1:29" s="230" customFormat="1" ht="13" x14ac:dyDescent="0.15">
      <c r="A88" s="223">
        <v>3</v>
      </c>
      <c r="B88" s="289" t="s">
        <v>141</v>
      </c>
      <c r="C88" s="225" t="s">
        <v>50</v>
      </c>
      <c r="D88" s="240" t="s">
        <v>76</v>
      </c>
      <c r="E88" s="248" t="s">
        <v>136</v>
      </c>
      <c r="F88" s="290" t="s">
        <v>142</v>
      </c>
      <c r="G88" s="290" t="s">
        <v>137</v>
      </c>
      <c r="H88" s="291">
        <v>1</v>
      </c>
      <c r="I88" s="291">
        <v>0</v>
      </c>
      <c r="J88" s="291">
        <v>1</v>
      </c>
      <c r="K88" s="291">
        <v>0</v>
      </c>
      <c r="L88" s="291">
        <v>0</v>
      </c>
      <c r="M88" s="227">
        <f t="shared" si="11"/>
        <v>0</v>
      </c>
      <c r="N88" s="291">
        <v>0</v>
      </c>
      <c r="O88" s="291">
        <v>0</v>
      </c>
      <c r="P88" s="227">
        <f t="shared" si="12"/>
        <v>0</v>
      </c>
      <c r="Q88" s="291">
        <v>0</v>
      </c>
      <c r="R88" s="291">
        <v>0</v>
      </c>
      <c r="S88" s="227">
        <f t="shared" si="13"/>
        <v>0</v>
      </c>
      <c r="T88" s="291">
        <v>6</v>
      </c>
      <c r="U88" s="291">
        <v>0</v>
      </c>
      <c r="V88" s="291"/>
      <c r="W88" s="292">
        <v>0</v>
      </c>
      <c r="X88" s="292">
        <v>0</v>
      </c>
      <c r="Y88" s="292">
        <v>0</v>
      </c>
      <c r="Z88" s="292">
        <v>0</v>
      </c>
      <c r="AA88" s="292">
        <f t="shared" si="14"/>
        <v>0</v>
      </c>
    </row>
    <row r="89" spans="1:29" s="230" customFormat="1" ht="13" x14ac:dyDescent="0.15">
      <c r="A89" s="223">
        <v>4</v>
      </c>
      <c r="B89" s="224" t="s">
        <v>477</v>
      </c>
      <c r="C89" s="225" t="s">
        <v>50</v>
      </c>
      <c r="D89" s="240" t="s">
        <v>76</v>
      </c>
      <c r="E89" s="248" t="s">
        <v>136</v>
      </c>
      <c r="F89" s="270" t="s">
        <v>143</v>
      </c>
      <c r="G89" s="223" t="s">
        <v>136</v>
      </c>
      <c r="H89" s="227">
        <v>1</v>
      </c>
      <c r="I89" s="227">
        <v>0</v>
      </c>
      <c r="J89" s="227">
        <v>1</v>
      </c>
      <c r="K89" s="227">
        <v>27</v>
      </c>
      <c r="L89" s="227">
        <v>3</v>
      </c>
      <c r="M89" s="227">
        <f t="shared" si="11"/>
        <v>30</v>
      </c>
      <c r="N89" s="227">
        <v>0</v>
      </c>
      <c r="O89" s="227">
        <v>0</v>
      </c>
      <c r="P89" s="227">
        <f t="shared" si="12"/>
        <v>0</v>
      </c>
      <c r="Q89" s="227">
        <v>0</v>
      </c>
      <c r="R89" s="227">
        <v>0</v>
      </c>
      <c r="S89" s="227">
        <f t="shared" si="13"/>
        <v>0</v>
      </c>
      <c r="T89" s="227">
        <v>6</v>
      </c>
      <c r="U89" s="227">
        <v>1</v>
      </c>
      <c r="V89" s="228" t="s">
        <v>630</v>
      </c>
      <c r="W89" s="229">
        <v>15496097</v>
      </c>
      <c r="X89" s="229">
        <v>17698000</v>
      </c>
      <c r="Y89" s="229">
        <v>26994097</v>
      </c>
      <c r="Z89" s="229">
        <v>46097</v>
      </c>
      <c r="AA89" s="229">
        <f t="shared" si="14"/>
        <v>33194097</v>
      </c>
    </row>
    <row r="90" spans="1:29" s="230" customFormat="1" ht="13" x14ac:dyDescent="0.15">
      <c r="A90" s="223">
        <v>5</v>
      </c>
      <c r="B90" s="224" t="s">
        <v>144</v>
      </c>
      <c r="C90" s="225" t="s">
        <v>50</v>
      </c>
      <c r="D90" s="240" t="s">
        <v>76</v>
      </c>
      <c r="E90" s="248" t="s">
        <v>136</v>
      </c>
      <c r="F90" s="270" t="s">
        <v>145</v>
      </c>
      <c r="G90" s="223" t="s">
        <v>136</v>
      </c>
      <c r="H90" s="227">
        <v>1</v>
      </c>
      <c r="I90" s="227">
        <v>0</v>
      </c>
      <c r="J90" s="227">
        <v>1</v>
      </c>
      <c r="K90" s="227">
        <v>0</v>
      </c>
      <c r="L90" s="227">
        <v>0</v>
      </c>
      <c r="M90" s="227">
        <f t="shared" si="11"/>
        <v>0</v>
      </c>
      <c r="N90" s="227">
        <v>0</v>
      </c>
      <c r="O90" s="227">
        <v>0</v>
      </c>
      <c r="P90" s="227">
        <f t="shared" si="12"/>
        <v>0</v>
      </c>
      <c r="Q90" s="227">
        <v>0</v>
      </c>
      <c r="R90" s="227">
        <v>0</v>
      </c>
      <c r="S90" s="227">
        <f t="shared" si="13"/>
        <v>0</v>
      </c>
      <c r="T90" s="227">
        <v>0</v>
      </c>
      <c r="U90" s="227">
        <v>0</v>
      </c>
      <c r="V90" s="227"/>
      <c r="W90" s="229">
        <v>0</v>
      </c>
      <c r="X90" s="229">
        <v>0</v>
      </c>
      <c r="Y90" s="229">
        <v>0</v>
      </c>
      <c r="Z90" s="229">
        <v>0</v>
      </c>
      <c r="AA90" s="229">
        <f t="shared" si="14"/>
        <v>0</v>
      </c>
    </row>
    <row r="91" spans="1:29" s="230" customFormat="1" ht="13" x14ac:dyDescent="0.15">
      <c r="A91" s="223">
        <v>6</v>
      </c>
      <c r="B91" s="224" t="s">
        <v>146</v>
      </c>
      <c r="C91" s="225" t="s">
        <v>50</v>
      </c>
      <c r="D91" s="240" t="s">
        <v>76</v>
      </c>
      <c r="E91" s="248" t="s">
        <v>136</v>
      </c>
      <c r="F91" s="223" t="s">
        <v>147</v>
      </c>
      <c r="G91" s="223" t="s">
        <v>136</v>
      </c>
      <c r="H91" s="227">
        <v>1</v>
      </c>
      <c r="I91" s="227">
        <v>0</v>
      </c>
      <c r="J91" s="227">
        <v>1</v>
      </c>
      <c r="K91" s="227">
        <v>0</v>
      </c>
      <c r="L91" s="227">
        <v>0</v>
      </c>
      <c r="M91" s="227">
        <f t="shared" si="11"/>
        <v>0</v>
      </c>
      <c r="N91" s="227">
        <v>0</v>
      </c>
      <c r="O91" s="227">
        <v>0</v>
      </c>
      <c r="P91" s="227">
        <f t="shared" si="12"/>
        <v>0</v>
      </c>
      <c r="Q91" s="227">
        <v>0</v>
      </c>
      <c r="R91" s="227">
        <v>0</v>
      </c>
      <c r="S91" s="227">
        <f t="shared" si="13"/>
        <v>0</v>
      </c>
      <c r="T91" s="227">
        <v>6</v>
      </c>
      <c r="U91" s="227">
        <v>0</v>
      </c>
      <c r="V91" s="227"/>
      <c r="W91" s="229">
        <v>0</v>
      </c>
      <c r="X91" s="229">
        <v>0</v>
      </c>
      <c r="Y91" s="229">
        <v>0</v>
      </c>
      <c r="Z91" s="229">
        <v>0</v>
      </c>
      <c r="AA91" s="229">
        <f t="shared" si="14"/>
        <v>0</v>
      </c>
    </row>
    <row r="92" spans="1:29" s="230" customFormat="1" ht="13" x14ac:dyDescent="0.15">
      <c r="A92" s="223">
        <v>7</v>
      </c>
      <c r="B92" s="224" t="s">
        <v>148</v>
      </c>
      <c r="C92" s="223" t="s">
        <v>50</v>
      </c>
      <c r="D92" s="240" t="s">
        <v>76</v>
      </c>
      <c r="E92" s="248" t="s">
        <v>136</v>
      </c>
      <c r="F92" s="270" t="s">
        <v>149</v>
      </c>
      <c r="G92" s="223" t="s">
        <v>137</v>
      </c>
      <c r="H92" s="227">
        <v>1</v>
      </c>
      <c r="I92" s="227">
        <v>0</v>
      </c>
      <c r="J92" s="227">
        <v>1</v>
      </c>
      <c r="K92" s="227">
        <v>0</v>
      </c>
      <c r="L92" s="227">
        <v>0</v>
      </c>
      <c r="M92" s="227">
        <f t="shared" si="11"/>
        <v>0</v>
      </c>
      <c r="N92" s="227">
        <v>0</v>
      </c>
      <c r="O92" s="227">
        <v>0</v>
      </c>
      <c r="P92" s="227">
        <f t="shared" si="12"/>
        <v>0</v>
      </c>
      <c r="Q92" s="227">
        <v>0</v>
      </c>
      <c r="R92" s="227">
        <v>0</v>
      </c>
      <c r="S92" s="227">
        <f t="shared" si="13"/>
        <v>0</v>
      </c>
      <c r="T92" s="227">
        <v>0</v>
      </c>
      <c r="U92" s="227">
        <v>0</v>
      </c>
      <c r="V92" s="227"/>
      <c r="W92" s="229">
        <v>0</v>
      </c>
      <c r="X92" s="229">
        <v>0</v>
      </c>
      <c r="Y92" s="229">
        <v>0</v>
      </c>
      <c r="Z92" s="229">
        <v>0</v>
      </c>
      <c r="AA92" s="229">
        <v>0</v>
      </c>
    </row>
    <row r="93" spans="1:29" s="230" customFormat="1" ht="13" x14ac:dyDescent="0.15">
      <c r="A93" s="223">
        <v>8</v>
      </c>
      <c r="B93" s="293" t="s">
        <v>150</v>
      </c>
      <c r="C93" s="294" t="s">
        <v>50</v>
      </c>
      <c r="D93" s="240" t="s">
        <v>76</v>
      </c>
      <c r="E93" s="248" t="s">
        <v>136</v>
      </c>
      <c r="F93" s="237" t="s">
        <v>151</v>
      </c>
      <c r="G93" s="237" t="s">
        <v>136</v>
      </c>
      <c r="H93" s="239">
        <v>1</v>
      </c>
      <c r="I93" s="239">
        <v>0</v>
      </c>
      <c r="J93" s="239">
        <v>1</v>
      </c>
      <c r="K93" s="239">
        <v>0</v>
      </c>
      <c r="L93" s="239">
        <v>0</v>
      </c>
      <c r="M93" s="227">
        <f t="shared" si="11"/>
        <v>0</v>
      </c>
      <c r="N93" s="239">
        <v>0</v>
      </c>
      <c r="O93" s="239">
        <v>0</v>
      </c>
      <c r="P93" s="227">
        <f t="shared" si="12"/>
        <v>0</v>
      </c>
      <c r="Q93" s="239">
        <v>0</v>
      </c>
      <c r="R93" s="239">
        <v>0</v>
      </c>
      <c r="S93" s="227">
        <f t="shared" si="13"/>
        <v>0</v>
      </c>
      <c r="T93" s="239">
        <v>6</v>
      </c>
      <c r="U93" s="239">
        <v>0</v>
      </c>
      <c r="V93" s="239"/>
      <c r="W93" s="236">
        <v>0</v>
      </c>
      <c r="X93" s="236">
        <v>0</v>
      </c>
      <c r="Y93" s="236">
        <v>0</v>
      </c>
      <c r="Z93" s="236">
        <v>0</v>
      </c>
      <c r="AA93" s="236">
        <f t="shared" ref="AA93:AA99" si="15">SUM(W93:X93)</f>
        <v>0</v>
      </c>
    </row>
    <row r="94" spans="1:29" s="230" customFormat="1" ht="17.25" customHeight="1" x14ac:dyDescent="0.15">
      <c r="A94" s="223">
        <v>9</v>
      </c>
      <c r="B94" s="295" t="s">
        <v>152</v>
      </c>
      <c r="C94" s="294" t="s">
        <v>50</v>
      </c>
      <c r="D94" s="240" t="s">
        <v>76</v>
      </c>
      <c r="E94" s="248" t="s">
        <v>136</v>
      </c>
      <c r="F94" s="294" t="s">
        <v>153</v>
      </c>
      <c r="G94" s="294" t="s">
        <v>136</v>
      </c>
      <c r="H94" s="296">
        <v>1</v>
      </c>
      <c r="I94" s="296">
        <v>0</v>
      </c>
      <c r="J94" s="296">
        <v>1</v>
      </c>
      <c r="K94" s="296">
        <v>0</v>
      </c>
      <c r="L94" s="296">
        <v>0</v>
      </c>
      <c r="M94" s="251">
        <f t="shared" si="11"/>
        <v>0</v>
      </c>
      <c r="N94" s="296">
        <v>0</v>
      </c>
      <c r="O94" s="296">
        <v>0</v>
      </c>
      <c r="P94" s="251">
        <f t="shared" si="12"/>
        <v>0</v>
      </c>
      <c r="Q94" s="296">
        <v>0</v>
      </c>
      <c r="R94" s="296">
        <v>0</v>
      </c>
      <c r="S94" s="251">
        <f t="shared" si="13"/>
        <v>0</v>
      </c>
      <c r="T94" s="296">
        <v>6</v>
      </c>
      <c r="U94" s="296">
        <v>0</v>
      </c>
      <c r="V94" s="296"/>
      <c r="W94" s="297">
        <v>0</v>
      </c>
      <c r="X94" s="297">
        <v>0</v>
      </c>
      <c r="Y94" s="297">
        <v>0</v>
      </c>
      <c r="Z94" s="297">
        <v>0</v>
      </c>
      <c r="AA94" s="236">
        <f t="shared" si="15"/>
        <v>0</v>
      </c>
    </row>
    <row r="95" spans="1:29" s="230" customFormat="1" ht="16.5" customHeight="1" x14ac:dyDescent="0.15">
      <c r="A95" s="223">
        <v>10</v>
      </c>
      <c r="B95" s="295" t="s">
        <v>154</v>
      </c>
      <c r="C95" s="294" t="s">
        <v>50</v>
      </c>
      <c r="D95" s="240" t="s">
        <v>76</v>
      </c>
      <c r="E95" s="248" t="s">
        <v>136</v>
      </c>
      <c r="F95" s="294" t="s">
        <v>155</v>
      </c>
      <c r="G95" s="294" t="s">
        <v>136</v>
      </c>
      <c r="H95" s="296">
        <v>1</v>
      </c>
      <c r="I95" s="296">
        <v>0</v>
      </c>
      <c r="J95" s="296">
        <v>1</v>
      </c>
      <c r="K95" s="296">
        <v>0</v>
      </c>
      <c r="L95" s="296">
        <v>0</v>
      </c>
      <c r="M95" s="251">
        <f t="shared" si="11"/>
        <v>0</v>
      </c>
      <c r="N95" s="296">
        <v>0</v>
      </c>
      <c r="O95" s="296">
        <v>0</v>
      </c>
      <c r="P95" s="251">
        <f t="shared" si="12"/>
        <v>0</v>
      </c>
      <c r="Q95" s="296">
        <v>0</v>
      </c>
      <c r="R95" s="296">
        <v>0</v>
      </c>
      <c r="S95" s="251">
        <f t="shared" si="13"/>
        <v>0</v>
      </c>
      <c r="T95" s="296">
        <v>6</v>
      </c>
      <c r="U95" s="296">
        <v>0</v>
      </c>
      <c r="V95" s="296"/>
      <c r="W95" s="297">
        <v>0</v>
      </c>
      <c r="X95" s="297">
        <v>0</v>
      </c>
      <c r="Y95" s="297">
        <v>0</v>
      </c>
      <c r="Z95" s="297">
        <v>0</v>
      </c>
      <c r="AA95" s="236">
        <f t="shared" si="15"/>
        <v>0</v>
      </c>
    </row>
    <row r="96" spans="1:29" s="230" customFormat="1" ht="16.5" customHeight="1" x14ac:dyDescent="0.15">
      <c r="A96" s="223">
        <v>11</v>
      </c>
      <c r="B96" s="295" t="s">
        <v>478</v>
      </c>
      <c r="C96" s="294" t="s">
        <v>50</v>
      </c>
      <c r="D96" s="240" t="s">
        <v>273</v>
      </c>
      <c r="E96" s="248" t="s">
        <v>136</v>
      </c>
      <c r="F96" s="294" t="s">
        <v>479</v>
      </c>
      <c r="G96" s="294" t="s">
        <v>136</v>
      </c>
      <c r="H96" s="296">
        <v>1</v>
      </c>
      <c r="I96" s="296">
        <v>0</v>
      </c>
      <c r="J96" s="296">
        <v>1</v>
      </c>
      <c r="K96" s="296">
        <v>0</v>
      </c>
      <c r="L96" s="296">
        <v>0</v>
      </c>
      <c r="M96" s="251">
        <v>0</v>
      </c>
      <c r="N96" s="296">
        <v>0</v>
      </c>
      <c r="O96" s="296">
        <v>0</v>
      </c>
      <c r="P96" s="251">
        <f t="shared" si="12"/>
        <v>0</v>
      </c>
      <c r="Q96" s="296">
        <v>0</v>
      </c>
      <c r="R96" s="296">
        <v>0</v>
      </c>
      <c r="S96" s="251">
        <f t="shared" si="13"/>
        <v>0</v>
      </c>
      <c r="T96" s="296">
        <v>6</v>
      </c>
      <c r="U96" s="296">
        <v>0</v>
      </c>
      <c r="V96" s="296"/>
      <c r="W96" s="297">
        <v>0</v>
      </c>
      <c r="X96" s="297">
        <v>0</v>
      </c>
      <c r="Y96" s="297">
        <v>0</v>
      </c>
      <c r="Z96" s="297">
        <v>0</v>
      </c>
      <c r="AA96" s="236">
        <f t="shared" si="15"/>
        <v>0</v>
      </c>
    </row>
    <row r="97" spans="1:28" s="230" customFormat="1" ht="16.5" customHeight="1" x14ac:dyDescent="0.15">
      <c r="A97" s="223">
        <v>12</v>
      </c>
      <c r="B97" s="295" t="s">
        <v>480</v>
      </c>
      <c r="C97" s="294" t="s">
        <v>50</v>
      </c>
      <c r="D97" s="240" t="s">
        <v>273</v>
      </c>
      <c r="E97" s="248" t="s">
        <v>136</v>
      </c>
      <c r="F97" s="294" t="s">
        <v>481</v>
      </c>
      <c r="G97" s="294" t="s">
        <v>136</v>
      </c>
      <c r="H97" s="296">
        <v>1</v>
      </c>
      <c r="I97" s="296">
        <v>0</v>
      </c>
      <c r="J97" s="296">
        <v>1</v>
      </c>
      <c r="K97" s="296">
        <v>0</v>
      </c>
      <c r="L97" s="296">
        <v>0</v>
      </c>
      <c r="M97" s="251">
        <v>0</v>
      </c>
      <c r="N97" s="296">
        <v>0</v>
      </c>
      <c r="O97" s="296">
        <v>0</v>
      </c>
      <c r="P97" s="251">
        <f t="shared" si="12"/>
        <v>0</v>
      </c>
      <c r="Q97" s="296">
        <v>0</v>
      </c>
      <c r="R97" s="296">
        <v>0</v>
      </c>
      <c r="S97" s="251">
        <f t="shared" si="13"/>
        <v>0</v>
      </c>
      <c r="T97" s="296">
        <v>6</v>
      </c>
      <c r="U97" s="296">
        <v>0</v>
      </c>
      <c r="V97" s="296"/>
      <c r="W97" s="297">
        <v>0</v>
      </c>
      <c r="X97" s="297">
        <v>0</v>
      </c>
      <c r="Y97" s="297">
        <v>0</v>
      </c>
      <c r="Z97" s="297">
        <v>0</v>
      </c>
      <c r="AA97" s="236">
        <f t="shared" si="15"/>
        <v>0</v>
      </c>
    </row>
    <row r="98" spans="1:28" s="230" customFormat="1" ht="16.5" customHeight="1" x14ac:dyDescent="0.15">
      <c r="A98" s="223">
        <v>13</v>
      </c>
      <c r="B98" s="295" t="s">
        <v>631</v>
      </c>
      <c r="C98" s="294" t="s">
        <v>50</v>
      </c>
      <c r="D98" s="240" t="s">
        <v>273</v>
      </c>
      <c r="E98" s="248" t="s">
        <v>136</v>
      </c>
      <c r="F98" s="294" t="s">
        <v>632</v>
      </c>
      <c r="G98" s="294" t="s">
        <v>136</v>
      </c>
      <c r="H98" s="296">
        <v>1</v>
      </c>
      <c r="I98" s="296">
        <v>0</v>
      </c>
      <c r="J98" s="296">
        <v>1</v>
      </c>
      <c r="K98" s="296">
        <v>0</v>
      </c>
      <c r="L98" s="296">
        <v>0</v>
      </c>
      <c r="M98" s="251">
        <v>0</v>
      </c>
      <c r="N98" s="296">
        <v>0</v>
      </c>
      <c r="O98" s="296">
        <v>0</v>
      </c>
      <c r="P98" s="251">
        <f t="shared" si="12"/>
        <v>0</v>
      </c>
      <c r="Q98" s="296">
        <v>0</v>
      </c>
      <c r="R98" s="296">
        <v>0</v>
      </c>
      <c r="S98" s="251">
        <f t="shared" si="13"/>
        <v>0</v>
      </c>
      <c r="T98" s="296">
        <v>6</v>
      </c>
      <c r="U98" s="296">
        <v>0</v>
      </c>
      <c r="V98" s="296"/>
      <c r="W98" s="297"/>
      <c r="X98" s="297"/>
      <c r="Y98" s="297"/>
      <c r="Z98" s="297"/>
      <c r="AA98" s="236">
        <f t="shared" si="15"/>
        <v>0</v>
      </c>
    </row>
    <row r="99" spans="1:28" s="230" customFormat="1" ht="16.5" customHeight="1" x14ac:dyDescent="0.15">
      <c r="A99" s="223">
        <v>14</v>
      </c>
      <c r="B99" s="299" t="s">
        <v>633</v>
      </c>
      <c r="C99" s="300" t="s">
        <v>50</v>
      </c>
      <c r="D99" s="301" t="s">
        <v>273</v>
      </c>
      <c r="E99" s="302" t="s">
        <v>136</v>
      </c>
      <c r="F99" s="300" t="s">
        <v>634</v>
      </c>
      <c r="G99" s="300" t="s">
        <v>136</v>
      </c>
      <c r="H99" s="303">
        <v>1</v>
      </c>
      <c r="I99" s="303">
        <v>0</v>
      </c>
      <c r="J99" s="303">
        <v>1</v>
      </c>
      <c r="K99" s="303">
        <v>0</v>
      </c>
      <c r="L99" s="303">
        <v>0</v>
      </c>
      <c r="M99" s="304">
        <v>0</v>
      </c>
      <c r="N99" s="303">
        <v>0</v>
      </c>
      <c r="O99" s="303">
        <v>0</v>
      </c>
      <c r="P99" s="304">
        <f t="shared" si="12"/>
        <v>0</v>
      </c>
      <c r="Q99" s="303">
        <v>0</v>
      </c>
      <c r="R99" s="303">
        <v>0</v>
      </c>
      <c r="S99" s="304">
        <f t="shared" si="13"/>
        <v>0</v>
      </c>
      <c r="T99" s="303">
        <v>6</v>
      </c>
      <c r="U99" s="303">
        <v>0</v>
      </c>
      <c r="V99" s="303"/>
      <c r="W99" s="305">
        <v>0</v>
      </c>
      <c r="X99" s="305">
        <v>0</v>
      </c>
      <c r="Y99" s="305">
        <v>0</v>
      </c>
      <c r="Z99" s="305">
        <v>0</v>
      </c>
      <c r="AA99" s="306">
        <f t="shared" si="15"/>
        <v>0</v>
      </c>
    </row>
    <row r="100" spans="1:28" s="230" customFormat="1" ht="16.5" customHeight="1" x14ac:dyDescent="0.15">
      <c r="A100" s="223">
        <v>15</v>
      </c>
      <c r="B100" s="299" t="s">
        <v>635</v>
      </c>
      <c r="C100" s="300" t="s">
        <v>50</v>
      </c>
      <c r="D100" s="301" t="s">
        <v>273</v>
      </c>
      <c r="E100" s="302" t="s">
        <v>136</v>
      </c>
      <c r="F100" s="300" t="s">
        <v>636</v>
      </c>
      <c r="G100" s="300" t="s">
        <v>136</v>
      </c>
      <c r="H100" s="303">
        <v>1</v>
      </c>
      <c r="I100" s="303">
        <v>0</v>
      </c>
      <c r="J100" s="303">
        <v>1</v>
      </c>
      <c r="K100" s="303">
        <v>0</v>
      </c>
      <c r="L100" s="303">
        <v>0</v>
      </c>
      <c r="M100" s="304">
        <v>0</v>
      </c>
      <c r="N100" s="303">
        <v>0</v>
      </c>
      <c r="O100" s="303">
        <v>0</v>
      </c>
      <c r="P100" s="304">
        <v>0</v>
      </c>
      <c r="Q100" s="303">
        <v>0</v>
      </c>
      <c r="R100" s="303">
        <v>0</v>
      </c>
      <c r="S100" s="304">
        <f t="shared" si="13"/>
        <v>0</v>
      </c>
      <c r="T100" s="303">
        <v>6</v>
      </c>
      <c r="U100" s="303">
        <v>0</v>
      </c>
      <c r="V100" s="303"/>
      <c r="W100" s="305">
        <v>0</v>
      </c>
      <c r="X100" s="305">
        <v>0</v>
      </c>
      <c r="Y100" s="305">
        <v>0</v>
      </c>
      <c r="Z100" s="305">
        <v>0</v>
      </c>
      <c r="AA100" s="306">
        <f>SUM(W100:Z100)</f>
        <v>0</v>
      </c>
    </row>
    <row r="101" spans="1:28" s="230" customFormat="1" ht="16.5" customHeight="1" x14ac:dyDescent="0.15">
      <c r="A101" s="223">
        <v>16</v>
      </c>
      <c r="B101" s="299" t="s">
        <v>637</v>
      </c>
      <c r="C101" s="300" t="s">
        <v>50</v>
      </c>
      <c r="D101" s="301" t="s">
        <v>273</v>
      </c>
      <c r="E101" s="302" t="s">
        <v>136</v>
      </c>
      <c r="F101" s="300" t="s">
        <v>638</v>
      </c>
      <c r="G101" s="300" t="s">
        <v>136</v>
      </c>
      <c r="H101" s="303">
        <v>1</v>
      </c>
      <c r="I101" s="303">
        <v>0</v>
      </c>
      <c r="J101" s="303">
        <v>1</v>
      </c>
      <c r="K101" s="303">
        <v>0</v>
      </c>
      <c r="L101" s="303">
        <v>0</v>
      </c>
      <c r="M101" s="304">
        <v>0</v>
      </c>
      <c r="N101" s="303">
        <v>0</v>
      </c>
      <c r="O101" s="303">
        <v>0</v>
      </c>
      <c r="P101" s="304">
        <v>0</v>
      </c>
      <c r="Q101" s="303">
        <v>0</v>
      </c>
      <c r="R101" s="303">
        <v>0</v>
      </c>
      <c r="S101" s="304">
        <f t="shared" si="13"/>
        <v>0</v>
      </c>
      <c r="T101" s="303">
        <v>6</v>
      </c>
      <c r="U101" s="303">
        <v>0</v>
      </c>
      <c r="V101" s="303"/>
      <c r="W101" s="305">
        <v>0</v>
      </c>
      <c r="X101" s="305">
        <v>0</v>
      </c>
      <c r="Y101" s="305">
        <v>0</v>
      </c>
      <c r="Z101" s="305">
        <v>0</v>
      </c>
      <c r="AA101" s="306">
        <f>SUM(W101:Z101)</f>
        <v>0</v>
      </c>
    </row>
    <row r="102" spans="1:28" s="230" customFormat="1" ht="16.5" customHeight="1" x14ac:dyDescent="0.15">
      <c r="A102" s="223">
        <v>17</v>
      </c>
      <c r="B102" s="299" t="s">
        <v>639</v>
      </c>
      <c r="C102" s="300" t="s">
        <v>50</v>
      </c>
      <c r="D102" s="301" t="s">
        <v>273</v>
      </c>
      <c r="E102" s="302" t="s">
        <v>136</v>
      </c>
      <c r="F102" s="300" t="s">
        <v>640</v>
      </c>
      <c r="G102" s="300" t="s">
        <v>136</v>
      </c>
      <c r="H102" s="303">
        <v>1</v>
      </c>
      <c r="I102" s="303">
        <v>0</v>
      </c>
      <c r="J102" s="303">
        <v>1</v>
      </c>
      <c r="K102" s="303">
        <v>0</v>
      </c>
      <c r="L102" s="303">
        <v>0</v>
      </c>
      <c r="M102" s="304">
        <v>0</v>
      </c>
      <c r="N102" s="303">
        <v>0</v>
      </c>
      <c r="O102" s="303">
        <v>0</v>
      </c>
      <c r="P102" s="304">
        <v>0</v>
      </c>
      <c r="Q102" s="303">
        <v>0</v>
      </c>
      <c r="R102" s="303">
        <v>0</v>
      </c>
      <c r="S102" s="304">
        <f t="shared" si="13"/>
        <v>0</v>
      </c>
      <c r="T102" s="303">
        <v>6</v>
      </c>
      <c r="U102" s="303">
        <v>0</v>
      </c>
      <c r="V102" s="303"/>
      <c r="W102" s="305">
        <v>0</v>
      </c>
      <c r="X102" s="305">
        <v>0</v>
      </c>
      <c r="Y102" s="305">
        <v>0</v>
      </c>
      <c r="Z102" s="305">
        <v>0</v>
      </c>
      <c r="AA102" s="306">
        <v>0</v>
      </c>
    </row>
    <row r="103" spans="1:28" s="230" customFormat="1" ht="16.5" customHeight="1" x14ac:dyDescent="0.15">
      <c r="A103" s="298"/>
      <c r="B103" s="279" t="s">
        <v>50</v>
      </c>
      <c r="C103" s="280">
        <f>COUNTIF($C$86:$C$102,B103)</f>
        <v>17</v>
      </c>
      <c r="D103" s="301"/>
      <c r="E103" s="302"/>
      <c r="F103" s="300"/>
      <c r="G103" s="300"/>
      <c r="H103" s="303"/>
      <c r="I103" s="303"/>
      <c r="J103" s="303"/>
      <c r="K103" s="303"/>
      <c r="L103" s="303"/>
      <c r="M103" s="304"/>
      <c r="N103" s="303"/>
      <c r="O103" s="303"/>
      <c r="P103" s="304"/>
      <c r="Q103" s="303"/>
      <c r="R103" s="303"/>
      <c r="S103" s="304"/>
      <c r="T103" s="303"/>
      <c r="U103" s="303"/>
      <c r="V103" s="303"/>
      <c r="W103" s="305"/>
      <c r="X103" s="305"/>
      <c r="Y103" s="305"/>
      <c r="Z103" s="305"/>
      <c r="AA103" s="306"/>
    </row>
    <row r="104" spans="1:28" s="230" customFormat="1" ht="16.5" customHeight="1" x14ac:dyDescent="0.15">
      <c r="A104" s="298"/>
      <c r="B104" s="279" t="s">
        <v>605</v>
      </c>
      <c r="C104" s="280">
        <f>COUNTIF($C$86:$C$102,B104)</f>
        <v>0</v>
      </c>
      <c r="D104" s="301"/>
      <c r="E104" s="302"/>
      <c r="F104" s="300"/>
      <c r="G104" s="300"/>
      <c r="H104" s="303"/>
      <c r="I104" s="303"/>
      <c r="J104" s="303"/>
      <c r="K104" s="303"/>
      <c r="L104" s="303"/>
      <c r="M104" s="304"/>
      <c r="N104" s="303"/>
      <c r="O104" s="303"/>
      <c r="P104" s="304"/>
      <c r="Q104" s="303"/>
      <c r="R104" s="303"/>
      <c r="S104" s="304"/>
      <c r="T104" s="303"/>
      <c r="U104" s="303"/>
      <c r="V104" s="303"/>
      <c r="W104" s="305"/>
      <c r="X104" s="305"/>
      <c r="Y104" s="305"/>
      <c r="Z104" s="305"/>
      <c r="AA104" s="306"/>
    </row>
    <row r="105" spans="1:28" s="230" customFormat="1" ht="16.5" customHeight="1" x14ac:dyDescent="0.15">
      <c r="A105" s="298"/>
      <c r="B105" s="279" t="s">
        <v>606</v>
      </c>
      <c r="C105" s="280">
        <f>COUNTIF($C$86:$C$102,B105)</f>
        <v>0</v>
      </c>
      <c r="D105" s="301"/>
      <c r="E105" s="302"/>
      <c r="F105" s="300"/>
      <c r="G105" s="300"/>
      <c r="H105" s="303"/>
      <c r="I105" s="303"/>
      <c r="J105" s="303"/>
      <c r="K105" s="303"/>
      <c r="L105" s="303"/>
      <c r="M105" s="304"/>
      <c r="N105" s="303"/>
      <c r="O105" s="303"/>
      <c r="P105" s="304"/>
      <c r="Q105" s="303"/>
      <c r="R105" s="303"/>
      <c r="S105" s="304"/>
      <c r="T105" s="303"/>
      <c r="U105" s="303"/>
      <c r="V105" s="303"/>
      <c r="W105" s="305"/>
      <c r="X105" s="305"/>
      <c r="Y105" s="305"/>
      <c r="Z105" s="305"/>
      <c r="AA105" s="306"/>
    </row>
    <row r="106" spans="1:28" s="230" customFormat="1" ht="16.5" customHeight="1" x14ac:dyDescent="0.15">
      <c r="A106" s="298"/>
      <c r="B106" s="279" t="s">
        <v>607</v>
      </c>
      <c r="C106" s="280">
        <f>COUNTIF($C$86:$C$102,B106)</f>
        <v>0</v>
      </c>
      <c r="D106" s="301"/>
      <c r="E106" s="302"/>
      <c r="F106" s="300"/>
      <c r="G106" s="300"/>
      <c r="H106" s="303"/>
      <c r="I106" s="303"/>
      <c r="J106" s="303"/>
      <c r="K106" s="303"/>
      <c r="L106" s="303"/>
      <c r="M106" s="304"/>
      <c r="N106" s="303"/>
      <c r="O106" s="303"/>
      <c r="P106" s="304"/>
      <c r="Q106" s="303"/>
      <c r="R106" s="303"/>
      <c r="S106" s="304"/>
      <c r="T106" s="303"/>
      <c r="U106" s="303"/>
      <c r="V106" s="303"/>
      <c r="W106" s="305"/>
      <c r="X106" s="305"/>
      <c r="Y106" s="305"/>
      <c r="Z106" s="305"/>
      <c r="AA106" s="306"/>
    </row>
    <row r="107" spans="1:28" s="230" customFormat="1" ht="16.5" customHeight="1" x14ac:dyDescent="0.15">
      <c r="A107" s="298"/>
      <c r="B107" s="279" t="s">
        <v>608</v>
      </c>
      <c r="C107" s="280">
        <f>COUNTIF($C$86:$C$102,B107)</f>
        <v>0</v>
      </c>
      <c r="D107" s="301"/>
      <c r="E107" s="302"/>
      <c r="F107" s="300"/>
      <c r="G107" s="300"/>
      <c r="H107" s="303"/>
      <c r="I107" s="303"/>
      <c r="J107" s="303"/>
      <c r="K107" s="303"/>
      <c r="L107" s="303"/>
      <c r="M107" s="304"/>
      <c r="N107" s="303"/>
      <c r="O107" s="303"/>
      <c r="P107" s="304"/>
      <c r="Q107" s="303"/>
      <c r="R107" s="303"/>
      <c r="S107" s="304"/>
      <c r="T107" s="303"/>
      <c r="U107" s="303"/>
      <c r="V107" s="303"/>
      <c r="W107" s="305"/>
      <c r="X107" s="305"/>
      <c r="Y107" s="305"/>
      <c r="Z107" s="305"/>
      <c r="AA107" s="306"/>
    </row>
    <row r="108" spans="1:28" ht="28" customHeight="1" x14ac:dyDescent="0.15">
      <c r="A108" s="223"/>
      <c r="B108" s="281" t="s">
        <v>156</v>
      </c>
      <c r="C108" s="260">
        <f>SUM(C103:C107)</f>
        <v>17</v>
      </c>
      <c r="D108" s="259"/>
      <c r="E108" s="259"/>
      <c r="F108" s="260" t="s">
        <v>641</v>
      </c>
      <c r="G108" s="307"/>
      <c r="H108" s="262">
        <f>SUM(H86:H102)</f>
        <v>17</v>
      </c>
      <c r="I108" s="262">
        <f>SUM(I86:I102)</f>
        <v>0</v>
      </c>
      <c r="J108" s="262">
        <f>SUM(J86:J102)</f>
        <v>17</v>
      </c>
      <c r="K108" s="262">
        <f>SUM(K86:K102)</f>
        <v>4850</v>
      </c>
      <c r="L108" s="262">
        <f>SUM(L86:L102)</f>
        <v>746</v>
      </c>
      <c r="M108" s="262">
        <f>SUM(M86:M96)</f>
        <v>5596</v>
      </c>
      <c r="N108" s="262">
        <f>SUM(N86:N102)</f>
        <v>3</v>
      </c>
      <c r="O108" s="262">
        <f>SUM(O86:O102)</f>
        <v>3</v>
      </c>
      <c r="P108" s="262">
        <f>SUM(P86:P100)</f>
        <v>6</v>
      </c>
      <c r="Q108" s="262">
        <f>SUM(Q86:Q102)</f>
        <v>0</v>
      </c>
      <c r="R108" s="262">
        <f>SUM(R86:R102)</f>
        <v>0</v>
      </c>
      <c r="S108" s="262">
        <f>SUM(S86:S102)</f>
        <v>0</v>
      </c>
      <c r="T108" s="262">
        <f>SUM(T86:T102)</f>
        <v>92</v>
      </c>
      <c r="U108" s="262">
        <f>SUM(U86:U102)</f>
        <v>2</v>
      </c>
      <c r="V108" s="262">
        <f>SUM(V86:V95)</f>
        <v>0</v>
      </c>
      <c r="W108" s="262">
        <f>SUM(W86:W97)</f>
        <v>3967287473</v>
      </c>
      <c r="X108" s="262">
        <f>SUM(X86:X97)</f>
        <v>3571835271</v>
      </c>
      <c r="Y108" s="262">
        <f>SUM(Y86:Y97)</f>
        <v>366776658</v>
      </c>
      <c r="Z108" s="262">
        <f>SUM(Z86:Z97)</f>
        <v>3249883</v>
      </c>
      <c r="AA108" s="262">
        <f>SUM(AA86:AA97)</f>
        <v>7539122744</v>
      </c>
      <c r="AB108" s="263">
        <f>AA108</f>
        <v>7539122744</v>
      </c>
    </row>
    <row r="109" spans="1:28" s="286" customFormat="1" x14ac:dyDescent="0.15">
      <c r="A109" s="308" t="s">
        <v>157</v>
      </c>
      <c r="B109" s="309" t="s">
        <v>158</v>
      </c>
      <c r="C109" s="309"/>
      <c r="D109" s="309"/>
      <c r="E109" s="309"/>
      <c r="F109" s="310"/>
      <c r="G109" s="308"/>
      <c r="H109" s="311"/>
      <c r="I109" s="311"/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</row>
    <row r="110" spans="1:28" s="233" customFormat="1" ht="13" x14ac:dyDescent="0.15">
      <c r="A110" s="223">
        <v>1</v>
      </c>
      <c r="B110" s="238" t="s">
        <v>161</v>
      </c>
      <c r="C110" s="312" t="s">
        <v>50</v>
      </c>
      <c r="D110" s="240" t="s">
        <v>76</v>
      </c>
      <c r="E110" s="313" t="s">
        <v>159</v>
      </c>
      <c r="F110" s="237" t="s">
        <v>162</v>
      </c>
      <c r="G110" s="314" t="s">
        <v>160</v>
      </c>
      <c r="H110" s="239">
        <v>1</v>
      </c>
      <c r="I110" s="239">
        <v>0</v>
      </c>
      <c r="J110" s="239">
        <v>1</v>
      </c>
      <c r="K110" s="239">
        <v>0</v>
      </c>
      <c r="L110" s="239">
        <v>0</v>
      </c>
      <c r="M110" s="227">
        <f t="shared" ref="M110:M112" si="16">SUM(K110:L110)</f>
        <v>0</v>
      </c>
      <c r="N110" s="239">
        <v>0</v>
      </c>
      <c r="O110" s="239">
        <v>0</v>
      </c>
      <c r="P110" s="227">
        <f t="shared" ref="P110:P112" si="17">SUM(N110:O110)</f>
        <v>0</v>
      </c>
      <c r="Q110" s="239">
        <v>0</v>
      </c>
      <c r="R110" s="239">
        <v>0</v>
      </c>
      <c r="S110" s="227">
        <f t="shared" ref="S110:S112" si="18">SUM(Q110:R110)</f>
        <v>0</v>
      </c>
      <c r="T110" s="239">
        <v>6</v>
      </c>
      <c r="U110" s="239"/>
      <c r="V110" s="235"/>
      <c r="W110" s="236">
        <v>0</v>
      </c>
      <c r="X110" s="236">
        <v>0</v>
      </c>
      <c r="Y110" s="236">
        <v>0</v>
      </c>
      <c r="Z110" s="236">
        <v>0</v>
      </c>
      <c r="AA110" s="229">
        <f t="shared" ref="AA110:AA111" si="19">SUM(W110:X110)</f>
        <v>0</v>
      </c>
    </row>
    <row r="111" spans="1:28" s="315" customFormat="1" ht="13" x14ac:dyDescent="0.15">
      <c r="A111" s="223">
        <v>2</v>
      </c>
      <c r="B111" s="238" t="s">
        <v>163</v>
      </c>
      <c r="C111" s="312" t="s">
        <v>50</v>
      </c>
      <c r="D111" s="240" t="s">
        <v>76</v>
      </c>
      <c r="E111" s="313" t="s">
        <v>159</v>
      </c>
      <c r="F111" s="237" t="s">
        <v>164</v>
      </c>
      <c r="G111" s="314" t="s">
        <v>159</v>
      </c>
      <c r="H111" s="239">
        <v>1</v>
      </c>
      <c r="I111" s="239">
        <v>0</v>
      </c>
      <c r="J111" s="239">
        <v>1</v>
      </c>
      <c r="K111" s="239">
        <v>0</v>
      </c>
      <c r="L111" s="239">
        <v>0</v>
      </c>
      <c r="M111" s="227">
        <f t="shared" si="16"/>
        <v>0</v>
      </c>
      <c r="N111" s="239">
        <v>0</v>
      </c>
      <c r="O111" s="239">
        <v>0</v>
      </c>
      <c r="P111" s="227">
        <f t="shared" si="17"/>
        <v>0</v>
      </c>
      <c r="Q111" s="239">
        <v>0</v>
      </c>
      <c r="R111" s="239">
        <v>0</v>
      </c>
      <c r="S111" s="227">
        <f t="shared" si="18"/>
        <v>0</v>
      </c>
      <c r="T111" s="239">
        <v>6</v>
      </c>
      <c r="U111" s="239">
        <v>0</v>
      </c>
      <c r="V111" s="239"/>
      <c r="W111" s="236">
        <v>0</v>
      </c>
      <c r="X111" s="236">
        <v>0</v>
      </c>
      <c r="Y111" s="236">
        <v>0</v>
      </c>
      <c r="Z111" s="236">
        <v>0</v>
      </c>
      <c r="AA111" s="229">
        <f t="shared" si="19"/>
        <v>0</v>
      </c>
    </row>
    <row r="112" spans="1:28" s="230" customFormat="1" x14ac:dyDescent="0.15">
      <c r="A112" s="223">
        <v>3</v>
      </c>
      <c r="B112" s="224" t="s">
        <v>642</v>
      </c>
      <c r="C112" s="225" t="s">
        <v>50</v>
      </c>
      <c r="D112" s="225" t="s">
        <v>273</v>
      </c>
      <c r="E112" s="313" t="s">
        <v>159</v>
      </c>
      <c r="F112" s="223" t="s">
        <v>643</v>
      </c>
      <c r="G112" s="243" t="s">
        <v>159</v>
      </c>
      <c r="H112" s="227">
        <v>1</v>
      </c>
      <c r="I112" s="227">
        <v>0</v>
      </c>
      <c r="J112" s="227">
        <v>1</v>
      </c>
      <c r="K112" s="227">
        <v>0</v>
      </c>
      <c r="L112" s="227">
        <v>0</v>
      </c>
      <c r="M112" s="227">
        <f t="shared" si="16"/>
        <v>0</v>
      </c>
      <c r="N112" s="227">
        <v>0</v>
      </c>
      <c r="O112" s="227">
        <v>0</v>
      </c>
      <c r="P112" s="227">
        <f t="shared" si="17"/>
        <v>0</v>
      </c>
      <c r="Q112" s="227">
        <v>0</v>
      </c>
      <c r="R112" s="227">
        <v>0</v>
      </c>
      <c r="S112" s="227">
        <f t="shared" si="18"/>
        <v>0</v>
      </c>
      <c r="T112" s="227">
        <v>6</v>
      </c>
      <c r="U112" s="227">
        <v>0</v>
      </c>
      <c r="V112" s="227"/>
      <c r="W112" s="229"/>
      <c r="X112" s="229"/>
      <c r="Y112" s="229"/>
      <c r="Z112" s="229"/>
      <c r="AA112" s="229"/>
    </row>
    <row r="113" spans="1:28" s="230" customFormat="1" ht="15" x14ac:dyDescent="0.15">
      <c r="A113" s="223"/>
      <c r="B113" s="279" t="s">
        <v>50</v>
      </c>
      <c r="C113" s="280">
        <f>COUNTIF($C$110:$C$112,B113)</f>
        <v>3</v>
      </c>
      <c r="D113" s="225"/>
      <c r="E113" s="313"/>
      <c r="F113" s="223"/>
      <c r="G113" s="243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9"/>
      <c r="X113" s="229"/>
      <c r="Y113" s="229"/>
      <c r="Z113" s="229"/>
      <c r="AA113" s="229"/>
    </row>
    <row r="114" spans="1:28" s="230" customFormat="1" ht="15" x14ac:dyDescent="0.15">
      <c r="A114" s="223"/>
      <c r="B114" s="279" t="s">
        <v>605</v>
      </c>
      <c r="C114" s="280">
        <f>COUNTIF($C$110:$C$112,B114)</f>
        <v>0</v>
      </c>
      <c r="D114" s="225"/>
      <c r="E114" s="313"/>
      <c r="F114" s="223"/>
      <c r="G114" s="243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9"/>
      <c r="X114" s="229"/>
      <c r="Y114" s="229"/>
      <c r="Z114" s="229"/>
      <c r="AA114" s="229"/>
    </row>
    <row r="115" spans="1:28" s="230" customFormat="1" ht="15" x14ac:dyDescent="0.15">
      <c r="A115" s="223"/>
      <c r="B115" s="279" t="s">
        <v>606</v>
      </c>
      <c r="C115" s="280">
        <f>COUNTIF($C$110:$C$112,B115)</f>
        <v>0</v>
      </c>
      <c r="D115" s="225"/>
      <c r="E115" s="313"/>
      <c r="F115" s="223"/>
      <c r="G115" s="243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9"/>
      <c r="X115" s="229"/>
      <c r="Y115" s="229"/>
      <c r="Z115" s="229"/>
      <c r="AA115" s="229"/>
    </row>
    <row r="116" spans="1:28" s="230" customFormat="1" ht="15" x14ac:dyDescent="0.15">
      <c r="A116" s="223"/>
      <c r="B116" s="279" t="s">
        <v>607</v>
      </c>
      <c r="C116" s="280">
        <f>COUNTIF($C$110:$C$112,B116)</f>
        <v>0</v>
      </c>
      <c r="D116" s="225"/>
      <c r="E116" s="313"/>
      <c r="F116" s="223"/>
      <c r="G116" s="243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9"/>
      <c r="X116" s="229"/>
      <c r="Y116" s="229"/>
      <c r="Z116" s="229"/>
      <c r="AA116" s="229"/>
    </row>
    <row r="117" spans="1:28" s="230" customFormat="1" ht="15" x14ac:dyDescent="0.15">
      <c r="A117" s="223"/>
      <c r="B117" s="279" t="s">
        <v>608</v>
      </c>
      <c r="C117" s="280">
        <f>COUNTIF($C$110:$C$112,B117)</f>
        <v>0</v>
      </c>
      <c r="D117" s="225"/>
      <c r="E117" s="313"/>
      <c r="F117" s="223"/>
      <c r="G117" s="243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9"/>
      <c r="X117" s="229"/>
      <c r="Y117" s="229"/>
      <c r="Z117" s="229"/>
      <c r="AA117" s="229"/>
    </row>
    <row r="118" spans="1:28" x14ac:dyDescent="0.15">
      <c r="A118" s="223"/>
      <c r="B118" s="259" t="s">
        <v>165</v>
      </c>
      <c r="C118" s="260">
        <f>SUM(C113:C117)</f>
        <v>3</v>
      </c>
      <c r="D118" s="259"/>
      <c r="E118" s="259"/>
      <c r="F118" s="260" t="s">
        <v>644</v>
      </c>
      <c r="G118" s="307"/>
      <c r="H118" s="262">
        <f t="shared" ref="H118:U118" si="20">SUM(H110:H112)</f>
        <v>3</v>
      </c>
      <c r="I118" s="262">
        <f t="shared" si="20"/>
        <v>0</v>
      </c>
      <c r="J118" s="262">
        <f t="shared" si="20"/>
        <v>3</v>
      </c>
      <c r="K118" s="262">
        <f t="shared" si="20"/>
        <v>0</v>
      </c>
      <c r="L118" s="262">
        <f t="shared" si="20"/>
        <v>0</v>
      </c>
      <c r="M118" s="262">
        <f t="shared" si="20"/>
        <v>0</v>
      </c>
      <c r="N118" s="262">
        <f t="shared" si="20"/>
        <v>0</v>
      </c>
      <c r="O118" s="262">
        <f t="shared" si="20"/>
        <v>0</v>
      </c>
      <c r="P118" s="262">
        <f t="shared" si="20"/>
        <v>0</v>
      </c>
      <c r="Q118" s="262">
        <f t="shared" si="20"/>
        <v>0</v>
      </c>
      <c r="R118" s="262">
        <f t="shared" si="20"/>
        <v>0</v>
      </c>
      <c r="S118" s="262">
        <f t="shared" si="20"/>
        <v>0</v>
      </c>
      <c r="T118" s="262">
        <f t="shared" si="20"/>
        <v>18</v>
      </c>
      <c r="U118" s="262">
        <f t="shared" si="20"/>
        <v>0</v>
      </c>
      <c r="V118" s="262">
        <f t="shared" ref="V118:AA118" si="21">SUM(V110:V111)</f>
        <v>0</v>
      </c>
      <c r="W118" s="262">
        <f t="shared" si="21"/>
        <v>0</v>
      </c>
      <c r="X118" s="262">
        <f t="shared" si="21"/>
        <v>0</v>
      </c>
      <c r="Y118" s="262">
        <f t="shared" si="21"/>
        <v>0</v>
      </c>
      <c r="Z118" s="262">
        <f t="shared" si="21"/>
        <v>0</v>
      </c>
      <c r="AA118" s="262">
        <f t="shared" si="21"/>
        <v>0</v>
      </c>
      <c r="AB118" s="316">
        <f>AA118</f>
        <v>0</v>
      </c>
    </row>
    <row r="119" spans="1:28" s="286" customFormat="1" x14ac:dyDescent="0.15">
      <c r="A119" s="282" t="s">
        <v>166</v>
      </c>
      <c r="B119" s="283" t="s">
        <v>167</v>
      </c>
      <c r="C119" s="283"/>
      <c r="D119" s="283"/>
      <c r="E119" s="283"/>
      <c r="F119" s="317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4"/>
      <c r="X119" s="284"/>
      <c r="Y119" s="284"/>
      <c r="Z119" s="284"/>
      <c r="AA119" s="284"/>
    </row>
    <row r="120" spans="1:28" s="230" customFormat="1" x14ac:dyDescent="0.15">
      <c r="A120" s="223">
        <v>1</v>
      </c>
      <c r="B120" s="224" t="s">
        <v>168</v>
      </c>
      <c r="C120" s="225" t="s">
        <v>50</v>
      </c>
      <c r="D120" s="225" t="s">
        <v>51</v>
      </c>
      <c r="E120" s="248" t="s">
        <v>169</v>
      </c>
      <c r="F120" s="223" t="s">
        <v>170</v>
      </c>
      <c r="G120" s="243" t="s">
        <v>171</v>
      </c>
      <c r="H120" s="227">
        <v>1</v>
      </c>
      <c r="I120" s="227">
        <v>0</v>
      </c>
      <c r="J120" s="227">
        <v>1</v>
      </c>
      <c r="K120" s="227">
        <v>0</v>
      </c>
      <c r="L120" s="227">
        <v>0</v>
      </c>
      <c r="M120" s="227">
        <f t="shared" ref="M120:M126" si="22">SUM(K120:L120)</f>
        <v>0</v>
      </c>
      <c r="N120" s="227">
        <v>0</v>
      </c>
      <c r="O120" s="227">
        <v>0</v>
      </c>
      <c r="P120" s="227">
        <f t="shared" ref="P120:P126" si="23">SUM(N120:O120)</f>
        <v>0</v>
      </c>
      <c r="Q120" s="227">
        <v>0</v>
      </c>
      <c r="R120" s="227">
        <v>0</v>
      </c>
      <c r="S120" s="227">
        <f t="shared" ref="S120:S126" si="24">SUM(Q120:R120)</f>
        <v>0</v>
      </c>
      <c r="T120" s="227">
        <v>0</v>
      </c>
      <c r="U120" s="227">
        <v>0</v>
      </c>
      <c r="V120" s="227"/>
      <c r="W120" s="229">
        <v>0</v>
      </c>
      <c r="X120" s="229">
        <v>0</v>
      </c>
      <c r="Y120" s="229">
        <v>0</v>
      </c>
      <c r="Z120" s="229">
        <v>0</v>
      </c>
      <c r="AA120" s="229">
        <v>0</v>
      </c>
    </row>
    <row r="121" spans="1:28" s="230" customFormat="1" x14ac:dyDescent="0.15">
      <c r="A121" s="223">
        <v>2</v>
      </c>
      <c r="B121" s="224" t="s">
        <v>172</v>
      </c>
      <c r="C121" s="225" t="s">
        <v>50</v>
      </c>
      <c r="D121" s="225" t="s">
        <v>51</v>
      </c>
      <c r="E121" s="248" t="s">
        <v>169</v>
      </c>
      <c r="F121" s="223" t="s">
        <v>173</v>
      </c>
      <c r="G121" s="243" t="s">
        <v>171</v>
      </c>
      <c r="H121" s="227">
        <v>1</v>
      </c>
      <c r="I121" s="227">
        <v>0</v>
      </c>
      <c r="J121" s="227">
        <v>1</v>
      </c>
      <c r="K121" s="227">
        <v>0</v>
      </c>
      <c r="L121" s="227">
        <v>0</v>
      </c>
      <c r="M121" s="227">
        <f t="shared" si="22"/>
        <v>0</v>
      </c>
      <c r="N121" s="227">
        <v>0</v>
      </c>
      <c r="O121" s="227">
        <v>0</v>
      </c>
      <c r="P121" s="227">
        <f t="shared" si="23"/>
        <v>0</v>
      </c>
      <c r="Q121" s="227">
        <v>0</v>
      </c>
      <c r="R121" s="227">
        <v>0</v>
      </c>
      <c r="S121" s="227">
        <f t="shared" si="24"/>
        <v>0</v>
      </c>
      <c r="T121" s="227">
        <v>6</v>
      </c>
      <c r="U121" s="227">
        <v>0</v>
      </c>
      <c r="V121" s="227"/>
      <c r="W121" s="229">
        <v>0</v>
      </c>
      <c r="X121" s="229">
        <v>0</v>
      </c>
      <c r="Y121" s="229">
        <v>0</v>
      </c>
      <c r="Z121" s="229">
        <v>0</v>
      </c>
      <c r="AA121" s="229">
        <f t="shared" ref="AA121:AA126" si="25">SUM(W121:X121)</f>
        <v>0</v>
      </c>
    </row>
    <row r="122" spans="1:28" s="230" customFormat="1" ht="13.5" customHeight="1" x14ac:dyDescent="0.15">
      <c r="A122" s="223">
        <v>3</v>
      </c>
      <c r="B122" s="224" t="s">
        <v>645</v>
      </c>
      <c r="C122" s="225" t="s">
        <v>50</v>
      </c>
      <c r="D122" s="240" t="s">
        <v>76</v>
      </c>
      <c r="E122" s="248" t="s">
        <v>169</v>
      </c>
      <c r="F122" s="223" t="s">
        <v>175</v>
      </c>
      <c r="G122" s="243" t="s">
        <v>171</v>
      </c>
      <c r="H122" s="227">
        <v>1</v>
      </c>
      <c r="I122" s="227">
        <v>0</v>
      </c>
      <c r="J122" s="227">
        <v>1</v>
      </c>
      <c r="K122" s="227">
        <v>330</v>
      </c>
      <c r="L122" s="227">
        <v>0</v>
      </c>
      <c r="M122" s="227">
        <f t="shared" si="22"/>
        <v>330</v>
      </c>
      <c r="N122" s="227">
        <v>4</v>
      </c>
      <c r="O122" s="227">
        <v>1</v>
      </c>
      <c r="P122" s="227">
        <f t="shared" si="23"/>
        <v>5</v>
      </c>
      <c r="Q122" s="227">
        <v>0</v>
      </c>
      <c r="R122" s="227">
        <v>0</v>
      </c>
      <c r="S122" s="227">
        <f t="shared" si="24"/>
        <v>0</v>
      </c>
      <c r="T122" s="227">
        <v>5</v>
      </c>
      <c r="U122" s="227">
        <v>1</v>
      </c>
      <c r="V122" s="228" t="s">
        <v>646</v>
      </c>
      <c r="W122" s="229">
        <v>191215605</v>
      </c>
      <c r="X122" s="229">
        <v>0</v>
      </c>
      <c r="Y122" s="229">
        <v>245778633</v>
      </c>
      <c r="Z122" s="229">
        <v>10000000</v>
      </c>
      <c r="AA122" s="229">
        <f t="shared" si="25"/>
        <v>191215605</v>
      </c>
    </row>
    <row r="123" spans="1:28" s="233" customFormat="1" ht="13" x14ac:dyDescent="0.15">
      <c r="A123" s="223">
        <v>4</v>
      </c>
      <c r="B123" s="224" t="s">
        <v>176</v>
      </c>
      <c r="C123" s="225" t="s">
        <v>50</v>
      </c>
      <c r="D123" s="240" t="s">
        <v>76</v>
      </c>
      <c r="E123" s="248" t="s">
        <v>169</v>
      </c>
      <c r="F123" s="223" t="s">
        <v>177</v>
      </c>
      <c r="G123" s="243" t="s">
        <v>171</v>
      </c>
      <c r="H123" s="227">
        <v>1</v>
      </c>
      <c r="I123" s="227">
        <v>0</v>
      </c>
      <c r="J123" s="227">
        <v>1</v>
      </c>
      <c r="K123" s="227">
        <v>193</v>
      </c>
      <c r="L123" s="227">
        <v>0</v>
      </c>
      <c r="M123" s="227">
        <f t="shared" si="22"/>
        <v>193</v>
      </c>
      <c r="N123" s="227">
        <v>3</v>
      </c>
      <c r="O123" s="227">
        <v>1</v>
      </c>
      <c r="P123" s="227">
        <f t="shared" si="23"/>
        <v>4</v>
      </c>
      <c r="Q123" s="227">
        <v>0</v>
      </c>
      <c r="R123" s="227">
        <v>0</v>
      </c>
      <c r="S123" s="227">
        <f t="shared" si="24"/>
        <v>0</v>
      </c>
      <c r="T123" s="227">
        <v>6</v>
      </c>
      <c r="U123" s="227"/>
      <c r="V123" s="228"/>
      <c r="W123" s="229">
        <v>74718565</v>
      </c>
      <c r="X123" s="229">
        <v>11802700</v>
      </c>
      <c r="Y123" s="229">
        <v>7686517</v>
      </c>
      <c r="Z123" s="229">
        <v>6517</v>
      </c>
      <c r="AA123" s="229">
        <f t="shared" si="25"/>
        <v>86521265</v>
      </c>
    </row>
    <row r="124" spans="1:28" s="230" customFormat="1" ht="13" x14ac:dyDescent="0.15">
      <c r="A124" s="223">
        <v>5</v>
      </c>
      <c r="B124" s="224" t="s">
        <v>178</v>
      </c>
      <c r="C124" s="225" t="s">
        <v>50</v>
      </c>
      <c r="D124" s="240" t="s">
        <v>76</v>
      </c>
      <c r="E124" s="248" t="s">
        <v>169</v>
      </c>
      <c r="F124" s="223" t="s">
        <v>179</v>
      </c>
      <c r="G124" s="243" t="s">
        <v>171</v>
      </c>
      <c r="H124" s="227">
        <v>1</v>
      </c>
      <c r="I124" s="227">
        <v>0</v>
      </c>
      <c r="J124" s="227">
        <v>1</v>
      </c>
      <c r="K124" s="227">
        <v>0</v>
      </c>
      <c r="L124" s="227">
        <v>0</v>
      </c>
      <c r="M124" s="227">
        <f t="shared" si="22"/>
        <v>0</v>
      </c>
      <c r="N124" s="227">
        <v>0</v>
      </c>
      <c r="O124" s="227">
        <v>0</v>
      </c>
      <c r="P124" s="227">
        <f t="shared" si="23"/>
        <v>0</v>
      </c>
      <c r="Q124" s="227">
        <v>0</v>
      </c>
      <c r="R124" s="227">
        <v>0</v>
      </c>
      <c r="S124" s="227">
        <f t="shared" si="24"/>
        <v>0</v>
      </c>
      <c r="T124" s="227">
        <v>6</v>
      </c>
      <c r="U124" s="227">
        <v>0</v>
      </c>
      <c r="V124" s="227"/>
      <c r="W124" s="229">
        <v>0</v>
      </c>
      <c r="X124" s="229">
        <v>0</v>
      </c>
      <c r="Y124" s="229">
        <v>0</v>
      </c>
      <c r="Z124" s="229">
        <v>0</v>
      </c>
      <c r="AA124" s="229">
        <f t="shared" si="25"/>
        <v>0</v>
      </c>
    </row>
    <row r="125" spans="1:28" s="230" customFormat="1" ht="13" x14ac:dyDescent="0.15">
      <c r="A125" s="223">
        <v>6</v>
      </c>
      <c r="B125" s="289" t="s">
        <v>180</v>
      </c>
      <c r="C125" s="225" t="s">
        <v>50</v>
      </c>
      <c r="D125" s="240" t="s">
        <v>76</v>
      </c>
      <c r="E125" s="248" t="s">
        <v>169</v>
      </c>
      <c r="F125" s="290" t="s">
        <v>181</v>
      </c>
      <c r="G125" s="318" t="s">
        <v>169</v>
      </c>
      <c r="H125" s="291">
        <v>1</v>
      </c>
      <c r="I125" s="291">
        <v>0</v>
      </c>
      <c r="J125" s="291">
        <v>1</v>
      </c>
      <c r="K125" s="291">
        <v>505</v>
      </c>
      <c r="L125" s="291">
        <v>0</v>
      </c>
      <c r="M125" s="227">
        <f t="shared" si="22"/>
        <v>505</v>
      </c>
      <c r="N125" s="291">
        <v>2</v>
      </c>
      <c r="O125" s="291">
        <v>0</v>
      </c>
      <c r="P125" s="227">
        <f t="shared" si="23"/>
        <v>2</v>
      </c>
      <c r="Q125" s="291">
        <v>0</v>
      </c>
      <c r="R125" s="291">
        <v>0</v>
      </c>
      <c r="S125" s="227">
        <f t="shared" si="24"/>
        <v>0</v>
      </c>
      <c r="T125" s="291">
        <v>6</v>
      </c>
      <c r="U125" s="291"/>
      <c r="V125" s="319"/>
      <c r="W125" s="292">
        <v>114642126</v>
      </c>
      <c r="X125" s="292">
        <v>299497134</v>
      </c>
      <c r="Y125" s="292">
        <v>1000000</v>
      </c>
      <c r="Z125" s="292">
        <v>-1167887</v>
      </c>
      <c r="AA125" s="292">
        <f t="shared" si="25"/>
        <v>414139260</v>
      </c>
    </row>
    <row r="126" spans="1:28" s="230" customFormat="1" x14ac:dyDescent="0.15">
      <c r="A126" s="223">
        <v>7</v>
      </c>
      <c r="B126" s="224" t="s">
        <v>182</v>
      </c>
      <c r="C126" s="225" t="s">
        <v>50</v>
      </c>
      <c r="D126" s="225" t="s">
        <v>94</v>
      </c>
      <c r="E126" s="248" t="s">
        <v>169</v>
      </c>
      <c r="F126" s="223" t="s">
        <v>183</v>
      </c>
      <c r="G126" s="243" t="s">
        <v>171</v>
      </c>
      <c r="H126" s="227">
        <v>1</v>
      </c>
      <c r="I126" s="227">
        <v>0</v>
      </c>
      <c r="J126" s="227">
        <v>1</v>
      </c>
      <c r="K126" s="227">
        <v>0</v>
      </c>
      <c r="L126" s="227">
        <v>0</v>
      </c>
      <c r="M126" s="227">
        <f t="shared" si="22"/>
        <v>0</v>
      </c>
      <c r="N126" s="227">
        <v>0</v>
      </c>
      <c r="O126" s="227">
        <v>0</v>
      </c>
      <c r="P126" s="227">
        <f t="shared" si="23"/>
        <v>0</v>
      </c>
      <c r="Q126" s="227">
        <v>0</v>
      </c>
      <c r="R126" s="227">
        <v>0</v>
      </c>
      <c r="S126" s="227">
        <f t="shared" si="24"/>
        <v>0</v>
      </c>
      <c r="T126" s="227">
        <v>6</v>
      </c>
      <c r="U126" s="227">
        <v>0</v>
      </c>
      <c r="V126" s="227"/>
      <c r="W126" s="229">
        <v>0</v>
      </c>
      <c r="X126" s="229">
        <v>0</v>
      </c>
      <c r="Y126" s="229">
        <v>0</v>
      </c>
      <c r="Z126" s="229">
        <v>0</v>
      </c>
      <c r="AA126" s="229">
        <f t="shared" si="25"/>
        <v>0</v>
      </c>
    </row>
    <row r="127" spans="1:28" s="230" customFormat="1" ht="15" x14ac:dyDescent="0.15">
      <c r="A127" s="223"/>
      <c r="B127" s="279" t="s">
        <v>50</v>
      </c>
      <c r="C127" s="280">
        <f>COUNTIF($C$120:$C$126,B127)</f>
        <v>7</v>
      </c>
      <c r="D127" s="225"/>
      <c r="E127" s="248"/>
      <c r="F127" s="223"/>
      <c r="G127" s="243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9"/>
      <c r="X127" s="229"/>
      <c r="Y127" s="229"/>
      <c r="Z127" s="229"/>
      <c r="AA127" s="229"/>
    </row>
    <row r="128" spans="1:28" s="230" customFormat="1" ht="15" x14ac:dyDescent="0.15">
      <c r="A128" s="223"/>
      <c r="B128" s="279" t="s">
        <v>605</v>
      </c>
      <c r="C128" s="280">
        <f>COUNTIF($C$120:$C$126,B128)</f>
        <v>0</v>
      </c>
      <c r="D128" s="225"/>
      <c r="E128" s="248"/>
      <c r="F128" s="223"/>
      <c r="G128" s="243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9"/>
      <c r="X128" s="229"/>
      <c r="Y128" s="229"/>
      <c r="Z128" s="229"/>
      <c r="AA128" s="229"/>
    </row>
    <row r="129" spans="1:29" s="230" customFormat="1" ht="15" x14ac:dyDescent="0.15">
      <c r="A129" s="223"/>
      <c r="B129" s="279" t="s">
        <v>606</v>
      </c>
      <c r="C129" s="280">
        <f>COUNTIF($C$120:$C$126,B129)</f>
        <v>0</v>
      </c>
      <c r="D129" s="225"/>
      <c r="E129" s="248"/>
      <c r="F129" s="223"/>
      <c r="G129" s="243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9"/>
      <c r="X129" s="229"/>
      <c r="Y129" s="229"/>
      <c r="Z129" s="229"/>
      <c r="AA129" s="229"/>
    </row>
    <row r="130" spans="1:29" s="230" customFormat="1" ht="15" x14ac:dyDescent="0.15">
      <c r="A130" s="223"/>
      <c r="B130" s="279" t="s">
        <v>607</v>
      </c>
      <c r="C130" s="280">
        <f>COUNTIF($C$120:$C$126,B130)</f>
        <v>0</v>
      </c>
      <c r="D130" s="225"/>
      <c r="E130" s="248"/>
      <c r="F130" s="223"/>
      <c r="G130" s="243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9"/>
      <c r="X130" s="229"/>
      <c r="Y130" s="229"/>
      <c r="Z130" s="229"/>
      <c r="AA130" s="229"/>
    </row>
    <row r="131" spans="1:29" s="230" customFormat="1" ht="15" x14ac:dyDescent="0.15">
      <c r="A131" s="223"/>
      <c r="B131" s="279" t="s">
        <v>608</v>
      </c>
      <c r="C131" s="280">
        <f>COUNTIF($C$120:$C$126,B131)</f>
        <v>0</v>
      </c>
      <c r="D131" s="225"/>
      <c r="E131" s="248"/>
      <c r="F131" s="223"/>
      <c r="G131" s="243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9"/>
      <c r="X131" s="229"/>
      <c r="Y131" s="229"/>
      <c r="Z131" s="229"/>
      <c r="AA131" s="229"/>
    </row>
    <row r="132" spans="1:29" x14ac:dyDescent="0.15">
      <c r="A132" s="320"/>
      <c r="B132" s="321" t="s">
        <v>184</v>
      </c>
      <c r="C132" s="321"/>
      <c r="D132" s="321"/>
      <c r="E132" s="321"/>
      <c r="F132" s="260" t="s">
        <v>485</v>
      </c>
      <c r="G132" s="321"/>
      <c r="H132" s="322">
        <f t="shared" ref="H132:AA132" si="26">SUM(H120:H126)</f>
        <v>7</v>
      </c>
      <c r="I132" s="322">
        <f t="shared" si="26"/>
        <v>0</v>
      </c>
      <c r="J132" s="322">
        <f t="shared" si="26"/>
        <v>7</v>
      </c>
      <c r="K132" s="322">
        <f t="shared" si="26"/>
        <v>1028</v>
      </c>
      <c r="L132" s="322">
        <f t="shared" si="26"/>
        <v>0</v>
      </c>
      <c r="M132" s="322">
        <f t="shared" si="26"/>
        <v>1028</v>
      </c>
      <c r="N132" s="322">
        <f t="shared" si="26"/>
        <v>9</v>
      </c>
      <c r="O132" s="322">
        <f t="shared" si="26"/>
        <v>2</v>
      </c>
      <c r="P132" s="322">
        <f t="shared" si="26"/>
        <v>11</v>
      </c>
      <c r="Q132" s="322">
        <f t="shared" si="26"/>
        <v>0</v>
      </c>
      <c r="R132" s="322">
        <f t="shared" si="26"/>
        <v>0</v>
      </c>
      <c r="S132" s="322">
        <f t="shared" si="26"/>
        <v>0</v>
      </c>
      <c r="T132" s="322">
        <f t="shared" si="26"/>
        <v>35</v>
      </c>
      <c r="U132" s="322">
        <f t="shared" si="26"/>
        <v>1</v>
      </c>
      <c r="V132" s="322">
        <f t="shared" si="26"/>
        <v>0</v>
      </c>
      <c r="W132" s="322">
        <f t="shared" si="26"/>
        <v>380576296</v>
      </c>
      <c r="X132" s="322">
        <f t="shared" si="26"/>
        <v>311299834</v>
      </c>
      <c r="Y132" s="322">
        <f t="shared" si="26"/>
        <v>254465150</v>
      </c>
      <c r="Z132" s="322">
        <f t="shared" si="26"/>
        <v>8838630</v>
      </c>
      <c r="AA132" s="322">
        <f t="shared" si="26"/>
        <v>691876130</v>
      </c>
      <c r="AB132" s="263">
        <f>AA132</f>
        <v>691876130</v>
      </c>
    </row>
    <row r="133" spans="1:29" x14ac:dyDescent="0.15">
      <c r="A133" s="497" t="s">
        <v>23</v>
      </c>
      <c r="B133" s="497" t="s">
        <v>24</v>
      </c>
      <c r="C133" s="497" t="s">
        <v>25</v>
      </c>
      <c r="D133" s="497" t="s">
        <v>26</v>
      </c>
      <c r="E133" s="497" t="s">
        <v>24</v>
      </c>
      <c r="F133" s="497" t="s">
        <v>27</v>
      </c>
      <c r="G133" s="497" t="s">
        <v>28</v>
      </c>
      <c r="H133" s="502" t="s">
        <v>29</v>
      </c>
      <c r="I133" s="505" t="s">
        <v>30</v>
      </c>
      <c r="J133" s="502" t="s">
        <v>31</v>
      </c>
      <c r="K133" s="508" t="s">
        <v>32</v>
      </c>
      <c r="L133" s="509"/>
      <c r="M133" s="510"/>
      <c r="N133" s="508" t="s">
        <v>33</v>
      </c>
      <c r="O133" s="509"/>
      <c r="P133" s="510"/>
      <c r="Q133" s="508" t="s">
        <v>34</v>
      </c>
      <c r="R133" s="509"/>
      <c r="S133" s="510"/>
      <c r="T133" s="515" t="s">
        <v>93</v>
      </c>
      <c r="U133" s="497" t="s">
        <v>36</v>
      </c>
      <c r="V133" s="497" t="s">
        <v>37</v>
      </c>
      <c r="W133" s="502" t="s">
        <v>38</v>
      </c>
      <c r="X133" s="502" t="s">
        <v>39</v>
      </c>
      <c r="Y133" s="502" t="s">
        <v>40</v>
      </c>
      <c r="Z133" s="502" t="s">
        <v>41</v>
      </c>
      <c r="AA133" s="502" t="s">
        <v>42</v>
      </c>
      <c r="AB133" s="263"/>
    </row>
    <row r="134" spans="1:29" x14ac:dyDescent="0.15">
      <c r="A134" s="498"/>
      <c r="B134" s="498"/>
      <c r="C134" s="498"/>
      <c r="D134" s="498"/>
      <c r="E134" s="498"/>
      <c r="F134" s="498"/>
      <c r="G134" s="498"/>
      <c r="H134" s="503"/>
      <c r="I134" s="506"/>
      <c r="J134" s="503"/>
      <c r="K134" s="511" t="s">
        <v>43</v>
      </c>
      <c r="L134" s="511" t="s">
        <v>44</v>
      </c>
      <c r="M134" s="513" t="s">
        <v>45</v>
      </c>
      <c r="N134" s="511" t="s">
        <v>43</v>
      </c>
      <c r="O134" s="511" t="s">
        <v>44</v>
      </c>
      <c r="P134" s="513" t="s">
        <v>46</v>
      </c>
      <c r="Q134" s="511" t="s">
        <v>43</v>
      </c>
      <c r="R134" s="511" t="s">
        <v>44</v>
      </c>
      <c r="S134" s="513" t="s">
        <v>47</v>
      </c>
      <c r="T134" s="515"/>
      <c r="U134" s="498"/>
      <c r="V134" s="498"/>
      <c r="W134" s="503"/>
      <c r="X134" s="503"/>
      <c r="Y134" s="503"/>
      <c r="Z134" s="503"/>
      <c r="AA134" s="503"/>
      <c r="AB134" s="263"/>
    </row>
    <row r="135" spans="1:29" x14ac:dyDescent="0.15">
      <c r="A135" s="499"/>
      <c r="B135" s="499"/>
      <c r="C135" s="499"/>
      <c r="D135" s="499"/>
      <c r="E135" s="499"/>
      <c r="F135" s="499"/>
      <c r="G135" s="499"/>
      <c r="H135" s="504"/>
      <c r="I135" s="507"/>
      <c r="J135" s="504"/>
      <c r="K135" s="512"/>
      <c r="L135" s="512"/>
      <c r="M135" s="514"/>
      <c r="N135" s="512"/>
      <c r="O135" s="512"/>
      <c r="P135" s="514"/>
      <c r="Q135" s="512"/>
      <c r="R135" s="512"/>
      <c r="S135" s="514"/>
      <c r="T135" s="515"/>
      <c r="U135" s="499"/>
      <c r="V135" s="499"/>
      <c r="W135" s="504"/>
      <c r="X135" s="504"/>
      <c r="Y135" s="504"/>
      <c r="Z135" s="504"/>
      <c r="AA135" s="504"/>
      <c r="AB135" s="263"/>
    </row>
    <row r="136" spans="1:29" s="286" customFormat="1" x14ac:dyDescent="0.15">
      <c r="A136" s="282" t="s">
        <v>185</v>
      </c>
      <c r="B136" s="323" t="s">
        <v>186</v>
      </c>
      <c r="C136" s="323"/>
      <c r="D136" s="323"/>
      <c r="E136" s="323"/>
      <c r="F136" s="324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</row>
    <row r="137" spans="1:29" s="230" customFormat="1" x14ac:dyDescent="0.15">
      <c r="A137" s="223">
        <v>1</v>
      </c>
      <c r="B137" s="326" t="s">
        <v>647</v>
      </c>
      <c r="C137" s="225" t="s">
        <v>50</v>
      </c>
      <c r="D137" s="225" t="s">
        <v>51</v>
      </c>
      <c r="E137" s="248" t="s">
        <v>188</v>
      </c>
      <c r="F137" s="223" t="s">
        <v>189</v>
      </c>
      <c r="G137" s="243" t="s">
        <v>190</v>
      </c>
      <c r="H137" s="327">
        <v>1</v>
      </c>
      <c r="I137" s="327">
        <v>0</v>
      </c>
      <c r="J137" s="327">
        <v>1</v>
      </c>
      <c r="K137" s="327">
        <v>200</v>
      </c>
      <c r="L137" s="327">
        <v>25</v>
      </c>
      <c r="M137" s="227">
        <f t="shared" ref="M137:M155" si="27">SUM(K137:L137)</f>
        <v>225</v>
      </c>
      <c r="N137" s="327">
        <v>1</v>
      </c>
      <c r="O137" s="327">
        <v>1</v>
      </c>
      <c r="P137" s="227">
        <f t="shared" ref="P137:P154" si="28">SUM(N137:O137)</f>
        <v>2</v>
      </c>
      <c r="Q137" s="327">
        <v>0</v>
      </c>
      <c r="R137" s="327">
        <v>0</v>
      </c>
      <c r="S137" s="227">
        <f t="shared" ref="S137:S154" si="29">SUM(Q137:R137)</f>
        <v>0</v>
      </c>
      <c r="T137" s="327">
        <v>8</v>
      </c>
      <c r="U137" s="327">
        <v>1</v>
      </c>
      <c r="V137" s="228" t="s">
        <v>648</v>
      </c>
      <c r="W137" s="327">
        <v>995860501</v>
      </c>
      <c r="X137" s="327">
        <v>562053383</v>
      </c>
      <c r="Y137" s="327">
        <v>1328504588</v>
      </c>
      <c r="Z137" s="327">
        <v>382075959</v>
      </c>
      <c r="AA137" s="229">
        <f t="shared" ref="AA137:AA143" si="30">SUM(W137:X137)</f>
        <v>1557913884</v>
      </c>
    </row>
    <row r="138" spans="1:29" s="233" customFormat="1" x14ac:dyDescent="0.15">
      <c r="A138" s="223">
        <v>2</v>
      </c>
      <c r="B138" s="224" t="s">
        <v>487</v>
      </c>
      <c r="C138" s="225" t="s">
        <v>50</v>
      </c>
      <c r="D138" s="225" t="s">
        <v>51</v>
      </c>
      <c r="E138" s="248" t="s">
        <v>188</v>
      </c>
      <c r="F138" s="223" t="s">
        <v>191</v>
      </c>
      <c r="G138" s="243" t="s">
        <v>190</v>
      </c>
      <c r="H138" s="227">
        <v>1</v>
      </c>
      <c r="I138" s="227">
        <v>0</v>
      </c>
      <c r="J138" s="227">
        <v>1</v>
      </c>
      <c r="K138" s="227">
        <v>100</v>
      </c>
      <c r="L138" s="227">
        <v>0</v>
      </c>
      <c r="M138" s="227">
        <f t="shared" si="27"/>
        <v>100</v>
      </c>
      <c r="N138" s="227">
        <v>2</v>
      </c>
      <c r="O138" s="227">
        <v>0</v>
      </c>
      <c r="P138" s="227">
        <f t="shared" si="28"/>
        <v>2</v>
      </c>
      <c r="Q138" s="227">
        <v>0</v>
      </c>
      <c r="R138" s="227">
        <v>0</v>
      </c>
      <c r="S138" s="227">
        <f t="shared" si="29"/>
        <v>0</v>
      </c>
      <c r="T138" s="227">
        <v>6</v>
      </c>
      <c r="U138" s="227"/>
      <c r="V138" s="228"/>
      <c r="W138" s="229">
        <v>23178608</v>
      </c>
      <c r="X138" s="229">
        <v>95385993</v>
      </c>
      <c r="Y138" s="229">
        <v>328172150</v>
      </c>
      <c r="Z138" s="229">
        <v>16283608</v>
      </c>
      <c r="AA138" s="229">
        <f t="shared" si="30"/>
        <v>118564601</v>
      </c>
    </row>
    <row r="139" spans="1:29" s="233" customFormat="1" ht="15" x14ac:dyDescent="0.2">
      <c r="A139" s="223">
        <v>3</v>
      </c>
      <c r="B139" s="328" t="s">
        <v>489</v>
      </c>
      <c r="C139" s="225" t="s">
        <v>50</v>
      </c>
      <c r="D139" s="225" t="s">
        <v>51</v>
      </c>
      <c r="E139" s="248" t="s">
        <v>188</v>
      </c>
      <c r="F139" s="223" t="s">
        <v>192</v>
      </c>
      <c r="G139" s="243" t="s">
        <v>190</v>
      </c>
      <c r="H139" s="227">
        <v>1</v>
      </c>
      <c r="I139" s="227">
        <v>0</v>
      </c>
      <c r="J139" s="227">
        <v>1</v>
      </c>
      <c r="K139" s="227">
        <v>314</v>
      </c>
      <c r="L139" s="227">
        <v>133</v>
      </c>
      <c r="M139" s="227">
        <f t="shared" si="27"/>
        <v>447</v>
      </c>
      <c r="N139" s="227">
        <v>2</v>
      </c>
      <c r="O139" s="227">
        <v>1</v>
      </c>
      <c r="P139" s="227">
        <f t="shared" si="28"/>
        <v>3</v>
      </c>
      <c r="Q139" s="227">
        <v>0</v>
      </c>
      <c r="R139" s="227">
        <v>0</v>
      </c>
      <c r="S139" s="227">
        <f t="shared" si="29"/>
        <v>0</v>
      </c>
      <c r="T139" s="227">
        <v>7</v>
      </c>
      <c r="U139" s="227">
        <v>1</v>
      </c>
      <c r="V139" s="228" t="s">
        <v>649</v>
      </c>
      <c r="W139" s="229">
        <v>2480010361</v>
      </c>
      <c r="X139" s="229">
        <v>3383020142</v>
      </c>
      <c r="Y139" s="229">
        <v>1235902719</v>
      </c>
      <c r="Z139" s="229">
        <v>338080462</v>
      </c>
      <c r="AA139" s="229">
        <f t="shared" si="30"/>
        <v>5863030503</v>
      </c>
    </row>
    <row r="140" spans="1:29" s="230" customFormat="1" x14ac:dyDescent="0.15">
      <c r="A140" s="223">
        <v>4</v>
      </c>
      <c r="B140" s="224" t="s">
        <v>193</v>
      </c>
      <c r="C140" s="225" t="s">
        <v>50</v>
      </c>
      <c r="D140" s="225" t="s">
        <v>51</v>
      </c>
      <c r="E140" s="248" t="s">
        <v>188</v>
      </c>
      <c r="F140" s="223" t="s">
        <v>194</v>
      </c>
      <c r="G140" s="243" t="s">
        <v>190</v>
      </c>
      <c r="H140" s="227">
        <v>1</v>
      </c>
      <c r="I140" s="227">
        <v>0</v>
      </c>
      <c r="J140" s="227">
        <v>1</v>
      </c>
      <c r="K140" s="227">
        <v>400</v>
      </c>
      <c r="L140" s="227">
        <v>105</v>
      </c>
      <c r="M140" s="227">
        <f t="shared" si="27"/>
        <v>505</v>
      </c>
      <c r="N140" s="227">
        <v>1</v>
      </c>
      <c r="O140" s="227">
        <v>3</v>
      </c>
      <c r="P140" s="227">
        <f t="shared" si="28"/>
        <v>4</v>
      </c>
      <c r="Q140" s="227">
        <v>0</v>
      </c>
      <c r="R140" s="227">
        <v>0</v>
      </c>
      <c r="S140" s="227">
        <f t="shared" si="29"/>
        <v>0</v>
      </c>
      <c r="T140" s="227">
        <v>8</v>
      </c>
      <c r="U140" s="227"/>
      <c r="V140" s="228"/>
      <c r="W140" s="229">
        <v>1572770835</v>
      </c>
      <c r="X140" s="229">
        <v>488061828</v>
      </c>
      <c r="Y140" s="229">
        <v>48411986</v>
      </c>
      <c r="Z140" s="229">
        <v>6377000</v>
      </c>
      <c r="AA140" s="229">
        <f t="shared" si="30"/>
        <v>2060832663</v>
      </c>
    </row>
    <row r="141" spans="1:29" s="233" customFormat="1" x14ac:dyDescent="0.15">
      <c r="A141" s="223">
        <v>5</v>
      </c>
      <c r="B141" s="224" t="s">
        <v>491</v>
      </c>
      <c r="C141" s="225" t="s">
        <v>50</v>
      </c>
      <c r="D141" s="225" t="s">
        <v>51</v>
      </c>
      <c r="E141" s="248" t="s">
        <v>188</v>
      </c>
      <c r="F141" s="223" t="s">
        <v>195</v>
      </c>
      <c r="G141" s="243" t="s">
        <v>190</v>
      </c>
      <c r="H141" s="227">
        <v>1</v>
      </c>
      <c r="I141" s="227">
        <v>0</v>
      </c>
      <c r="J141" s="227">
        <v>1</v>
      </c>
      <c r="K141" s="227">
        <v>468</v>
      </c>
      <c r="L141" s="227">
        <v>32</v>
      </c>
      <c r="M141" s="227">
        <f t="shared" si="27"/>
        <v>500</v>
      </c>
      <c r="N141" s="227">
        <v>3</v>
      </c>
      <c r="O141" s="227">
        <v>1</v>
      </c>
      <c r="P141" s="227">
        <f t="shared" si="28"/>
        <v>4</v>
      </c>
      <c r="Q141" s="227">
        <v>0</v>
      </c>
      <c r="R141" s="227">
        <v>0</v>
      </c>
      <c r="S141" s="227">
        <f t="shared" si="29"/>
        <v>0</v>
      </c>
      <c r="T141" s="227">
        <v>8</v>
      </c>
      <c r="U141" s="227">
        <v>1</v>
      </c>
      <c r="V141" s="228" t="s">
        <v>650</v>
      </c>
      <c r="W141" s="229">
        <v>330729260</v>
      </c>
      <c r="X141" s="229">
        <v>15185939</v>
      </c>
      <c r="Y141" s="229">
        <v>224348660</v>
      </c>
      <c r="Z141" s="229">
        <v>20287733</v>
      </c>
      <c r="AA141" s="229">
        <f t="shared" si="30"/>
        <v>345915199</v>
      </c>
    </row>
    <row r="142" spans="1:29" s="233" customFormat="1" x14ac:dyDescent="0.15">
      <c r="A142" s="223">
        <v>6</v>
      </c>
      <c r="B142" s="224" t="s">
        <v>196</v>
      </c>
      <c r="C142" s="225" t="s">
        <v>50</v>
      </c>
      <c r="D142" s="225" t="s">
        <v>51</v>
      </c>
      <c r="E142" s="248" t="s">
        <v>188</v>
      </c>
      <c r="F142" s="223" t="s">
        <v>197</v>
      </c>
      <c r="G142" s="243" t="s">
        <v>190</v>
      </c>
      <c r="H142" s="227">
        <v>1</v>
      </c>
      <c r="I142" s="227">
        <v>0</v>
      </c>
      <c r="J142" s="227">
        <v>1</v>
      </c>
      <c r="K142" s="227">
        <v>489</v>
      </c>
      <c r="L142" s="227">
        <v>0</v>
      </c>
      <c r="M142" s="227">
        <f t="shared" si="27"/>
        <v>489</v>
      </c>
      <c r="N142" s="227">
        <v>1</v>
      </c>
      <c r="O142" s="227">
        <v>1</v>
      </c>
      <c r="P142" s="227">
        <f t="shared" si="28"/>
        <v>2</v>
      </c>
      <c r="Q142" s="227">
        <v>0</v>
      </c>
      <c r="R142" s="227">
        <v>0</v>
      </c>
      <c r="S142" s="227">
        <f t="shared" si="29"/>
        <v>0</v>
      </c>
      <c r="T142" s="227">
        <v>8</v>
      </c>
      <c r="U142" s="227">
        <v>1</v>
      </c>
      <c r="V142" s="228" t="s">
        <v>651</v>
      </c>
      <c r="W142" s="229">
        <v>829332748</v>
      </c>
      <c r="X142" s="229">
        <v>1332117577</v>
      </c>
      <c r="Y142" s="229">
        <v>341380866</v>
      </c>
      <c r="Z142" s="229">
        <v>34585938</v>
      </c>
      <c r="AA142" s="229">
        <f t="shared" si="30"/>
        <v>2161450325</v>
      </c>
      <c r="AC142" s="329"/>
    </row>
    <row r="143" spans="1:29" s="233" customFormat="1" x14ac:dyDescent="0.15">
      <c r="A143" s="223">
        <v>7</v>
      </c>
      <c r="B143" s="224" t="s">
        <v>198</v>
      </c>
      <c r="C143" s="225" t="s">
        <v>50</v>
      </c>
      <c r="D143" s="225" t="s">
        <v>51</v>
      </c>
      <c r="E143" s="248" t="s">
        <v>188</v>
      </c>
      <c r="F143" s="223" t="s">
        <v>199</v>
      </c>
      <c r="G143" s="243" t="s">
        <v>190</v>
      </c>
      <c r="H143" s="227">
        <v>1</v>
      </c>
      <c r="I143" s="227">
        <v>0</v>
      </c>
      <c r="J143" s="227">
        <v>1</v>
      </c>
      <c r="K143" s="227">
        <v>373</v>
      </c>
      <c r="L143" s="227">
        <v>0</v>
      </c>
      <c r="M143" s="227">
        <f t="shared" si="27"/>
        <v>373</v>
      </c>
      <c r="N143" s="227">
        <v>0</v>
      </c>
      <c r="O143" s="227">
        <v>0</v>
      </c>
      <c r="P143" s="227">
        <f t="shared" si="28"/>
        <v>0</v>
      </c>
      <c r="Q143" s="227">
        <v>0</v>
      </c>
      <c r="R143" s="227">
        <v>0</v>
      </c>
      <c r="S143" s="227">
        <f t="shared" si="29"/>
        <v>0</v>
      </c>
      <c r="T143" s="227">
        <v>8</v>
      </c>
      <c r="U143" s="227"/>
      <c r="V143" s="228"/>
      <c r="W143" s="229">
        <v>260578018</v>
      </c>
      <c r="X143" s="229">
        <v>19360000</v>
      </c>
      <c r="Y143" s="229">
        <v>2833297751</v>
      </c>
      <c r="Z143" s="229">
        <v>23652983</v>
      </c>
      <c r="AA143" s="229">
        <f t="shared" si="30"/>
        <v>279938018</v>
      </c>
      <c r="AC143" s="329"/>
    </row>
    <row r="144" spans="1:29" s="230" customFormat="1" x14ac:dyDescent="0.15">
      <c r="A144" s="223">
        <v>8</v>
      </c>
      <c r="B144" s="224" t="s">
        <v>492</v>
      </c>
      <c r="C144" s="225" t="s">
        <v>50</v>
      </c>
      <c r="D144" s="225" t="s">
        <v>51</v>
      </c>
      <c r="E144" s="248" t="s">
        <v>188</v>
      </c>
      <c r="F144" s="223" t="s">
        <v>200</v>
      </c>
      <c r="G144" s="243" t="s">
        <v>190</v>
      </c>
      <c r="H144" s="227">
        <v>1</v>
      </c>
      <c r="I144" s="227">
        <v>0</v>
      </c>
      <c r="J144" s="227">
        <v>1</v>
      </c>
      <c r="K144" s="227">
        <v>191</v>
      </c>
      <c r="L144" s="227">
        <v>0</v>
      </c>
      <c r="M144" s="227">
        <f t="shared" si="27"/>
        <v>191</v>
      </c>
      <c r="N144" s="227">
        <v>1</v>
      </c>
      <c r="O144" s="227">
        <v>0</v>
      </c>
      <c r="P144" s="227">
        <f t="shared" si="28"/>
        <v>1</v>
      </c>
      <c r="Q144" s="227">
        <v>0</v>
      </c>
      <c r="R144" s="227">
        <v>0</v>
      </c>
      <c r="S144" s="227">
        <f t="shared" si="29"/>
        <v>0</v>
      </c>
      <c r="T144" s="227">
        <v>8</v>
      </c>
      <c r="U144" s="227">
        <v>1</v>
      </c>
      <c r="V144" s="228" t="s">
        <v>652</v>
      </c>
      <c r="W144" s="229">
        <v>195821097</v>
      </c>
      <c r="X144" s="229">
        <v>0</v>
      </c>
      <c r="Y144" s="229">
        <v>146501984</v>
      </c>
      <c r="Z144" s="229">
        <v>12135194</v>
      </c>
      <c r="AA144" s="229">
        <f>SUM((W144:X144))</f>
        <v>195821097</v>
      </c>
    </row>
    <row r="145" spans="1:29" s="233" customFormat="1" x14ac:dyDescent="0.15">
      <c r="A145" s="223">
        <v>9</v>
      </c>
      <c r="B145" s="224" t="s">
        <v>653</v>
      </c>
      <c r="C145" s="225" t="s">
        <v>50</v>
      </c>
      <c r="D145" s="225" t="s">
        <v>51</v>
      </c>
      <c r="E145" s="248" t="s">
        <v>188</v>
      </c>
      <c r="F145" s="223" t="s">
        <v>202</v>
      </c>
      <c r="G145" s="243" t="s">
        <v>190</v>
      </c>
      <c r="H145" s="227">
        <v>1</v>
      </c>
      <c r="I145" s="227">
        <v>0</v>
      </c>
      <c r="J145" s="227">
        <v>1</v>
      </c>
      <c r="K145" s="227">
        <v>557</v>
      </c>
      <c r="L145" s="227">
        <v>0</v>
      </c>
      <c r="M145" s="227">
        <f t="shared" si="27"/>
        <v>557</v>
      </c>
      <c r="N145" s="227">
        <v>0</v>
      </c>
      <c r="O145" s="227">
        <v>0</v>
      </c>
      <c r="P145" s="227">
        <f t="shared" si="28"/>
        <v>0</v>
      </c>
      <c r="Q145" s="227">
        <v>0</v>
      </c>
      <c r="R145" s="227">
        <v>0</v>
      </c>
      <c r="S145" s="227">
        <f t="shared" si="29"/>
        <v>0</v>
      </c>
      <c r="T145" s="227">
        <v>8</v>
      </c>
      <c r="U145" s="227">
        <v>1</v>
      </c>
      <c r="V145" s="228" t="s">
        <v>654</v>
      </c>
      <c r="W145" s="330">
        <v>168985894</v>
      </c>
      <c r="X145" s="229">
        <v>387918375</v>
      </c>
      <c r="Y145" s="330">
        <v>374843440</v>
      </c>
      <c r="Z145" s="330">
        <v>16468673</v>
      </c>
      <c r="AA145" s="229">
        <f>SUM((W145:X145))</f>
        <v>556904269</v>
      </c>
    </row>
    <row r="146" spans="1:29" s="233" customFormat="1" x14ac:dyDescent="0.15">
      <c r="A146" s="223">
        <v>10</v>
      </c>
      <c r="B146" s="224" t="s">
        <v>494</v>
      </c>
      <c r="C146" s="225" t="s">
        <v>50</v>
      </c>
      <c r="D146" s="225" t="s">
        <v>51</v>
      </c>
      <c r="E146" s="248" t="s">
        <v>188</v>
      </c>
      <c r="F146" s="223" t="s">
        <v>203</v>
      </c>
      <c r="G146" s="243" t="s">
        <v>190</v>
      </c>
      <c r="H146" s="227">
        <v>1</v>
      </c>
      <c r="I146" s="227">
        <v>0</v>
      </c>
      <c r="J146" s="227">
        <v>1</v>
      </c>
      <c r="K146" s="227">
        <v>310</v>
      </c>
      <c r="L146" s="227">
        <v>123</v>
      </c>
      <c r="M146" s="227">
        <f t="shared" si="27"/>
        <v>433</v>
      </c>
      <c r="N146" s="227">
        <v>2</v>
      </c>
      <c r="O146" s="227">
        <v>0</v>
      </c>
      <c r="P146" s="227">
        <f t="shared" si="28"/>
        <v>2</v>
      </c>
      <c r="Q146" s="227">
        <v>0</v>
      </c>
      <c r="R146" s="227">
        <v>0</v>
      </c>
      <c r="S146" s="227">
        <f t="shared" si="29"/>
        <v>0</v>
      </c>
      <c r="T146" s="227">
        <v>8</v>
      </c>
      <c r="U146" s="227">
        <v>1</v>
      </c>
      <c r="V146" s="228" t="s">
        <v>655</v>
      </c>
      <c r="W146" s="229">
        <v>575816972</v>
      </c>
      <c r="X146" s="229">
        <v>65943824</v>
      </c>
      <c r="Y146" s="229">
        <v>327623398</v>
      </c>
      <c r="Z146" s="229">
        <v>4919550</v>
      </c>
      <c r="AA146" s="229">
        <f>SUM((W146:X146))</f>
        <v>641760796</v>
      </c>
      <c r="AB146" s="329"/>
    </row>
    <row r="147" spans="1:29" s="230" customFormat="1" x14ac:dyDescent="0.15">
      <c r="A147" s="223">
        <v>11</v>
      </c>
      <c r="B147" s="224" t="s">
        <v>204</v>
      </c>
      <c r="C147" s="225" t="s">
        <v>50</v>
      </c>
      <c r="D147" s="225" t="s">
        <v>51</v>
      </c>
      <c r="E147" s="248" t="s">
        <v>188</v>
      </c>
      <c r="F147" s="223" t="s">
        <v>205</v>
      </c>
      <c r="G147" s="243" t="s">
        <v>190</v>
      </c>
      <c r="H147" s="227">
        <v>1</v>
      </c>
      <c r="I147" s="227">
        <v>0</v>
      </c>
      <c r="J147" s="227">
        <v>1</v>
      </c>
      <c r="K147" s="227">
        <v>200</v>
      </c>
      <c r="L147" s="227">
        <v>27</v>
      </c>
      <c r="M147" s="227">
        <f t="shared" si="27"/>
        <v>227</v>
      </c>
      <c r="N147" s="227">
        <v>0</v>
      </c>
      <c r="O147" s="227">
        <v>0</v>
      </c>
      <c r="P147" s="227">
        <f t="shared" si="28"/>
        <v>0</v>
      </c>
      <c r="Q147" s="227">
        <v>0</v>
      </c>
      <c r="R147" s="227">
        <v>0</v>
      </c>
      <c r="S147" s="227">
        <f t="shared" si="29"/>
        <v>0</v>
      </c>
      <c r="T147" s="227">
        <v>6</v>
      </c>
      <c r="U147" s="227">
        <v>1</v>
      </c>
      <c r="V147" s="228" t="s">
        <v>652</v>
      </c>
      <c r="W147" s="229">
        <v>92078194</v>
      </c>
      <c r="X147" s="229">
        <v>706488232</v>
      </c>
      <c r="Y147" s="229">
        <v>208918564</v>
      </c>
      <c r="Z147" s="229">
        <v>39114783</v>
      </c>
      <c r="AA147" s="229">
        <f t="shared" ref="AA147:AA161" si="31">SUM(W147:X147)</f>
        <v>798566426</v>
      </c>
      <c r="AC147" s="288"/>
    </row>
    <row r="148" spans="1:29" s="230" customFormat="1" x14ac:dyDescent="0.15">
      <c r="A148" s="223">
        <v>12</v>
      </c>
      <c r="B148" s="224" t="s">
        <v>206</v>
      </c>
      <c r="C148" s="225" t="s">
        <v>50</v>
      </c>
      <c r="D148" s="225" t="s">
        <v>51</v>
      </c>
      <c r="E148" s="248" t="s">
        <v>188</v>
      </c>
      <c r="F148" s="223" t="s">
        <v>207</v>
      </c>
      <c r="G148" s="243" t="s">
        <v>190</v>
      </c>
      <c r="H148" s="227">
        <v>1</v>
      </c>
      <c r="I148" s="227">
        <v>0</v>
      </c>
      <c r="J148" s="227">
        <v>1</v>
      </c>
      <c r="K148" s="227">
        <v>300</v>
      </c>
      <c r="L148" s="227">
        <v>25</v>
      </c>
      <c r="M148" s="227">
        <f t="shared" si="27"/>
        <v>325</v>
      </c>
      <c r="N148" s="227">
        <v>2</v>
      </c>
      <c r="O148" s="227">
        <v>0</v>
      </c>
      <c r="P148" s="227">
        <f t="shared" si="28"/>
        <v>2</v>
      </c>
      <c r="Q148" s="227">
        <v>0</v>
      </c>
      <c r="R148" s="227">
        <v>0</v>
      </c>
      <c r="S148" s="227">
        <f t="shared" si="29"/>
        <v>0</v>
      </c>
      <c r="T148" s="227">
        <v>8</v>
      </c>
      <c r="U148" s="227"/>
      <c r="V148" s="228"/>
      <c r="W148" s="229">
        <v>899176233</v>
      </c>
      <c r="X148" s="229">
        <v>252945063</v>
      </c>
      <c r="Y148" s="229">
        <v>626101290</v>
      </c>
      <c r="Z148" s="229">
        <v>22040334</v>
      </c>
      <c r="AA148" s="229">
        <f t="shared" si="31"/>
        <v>1152121296</v>
      </c>
    </row>
    <row r="149" spans="1:29" s="230" customFormat="1" x14ac:dyDescent="0.15">
      <c r="A149" s="223">
        <v>13</v>
      </c>
      <c r="B149" s="224" t="s">
        <v>208</v>
      </c>
      <c r="C149" s="225" t="s">
        <v>50</v>
      </c>
      <c r="D149" s="225" t="s">
        <v>51</v>
      </c>
      <c r="E149" s="248" t="s">
        <v>188</v>
      </c>
      <c r="F149" s="223" t="s">
        <v>209</v>
      </c>
      <c r="G149" s="243" t="s">
        <v>190</v>
      </c>
      <c r="H149" s="227">
        <v>1</v>
      </c>
      <c r="I149" s="227">
        <v>0</v>
      </c>
      <c r="J149" s="227">
        <v>1</v>
      </c>
      <c r="K149" s="227">
        <v>0</v>
      </c>
      <c r="L149" s="227">
        <v>0</v>
      </c>
      <c r="M149" s="227">
        <f t="shared" si="27"/>
        <v>0</v>
      </c>
      <c r="N149" s="227">
        <v>0</v>
      </c>
      <c r="O149" s="227">
        <v>0</v>
      </c>
      <c r="P149" s="227">
        <f t="shared" si="28"/>
        <v>0</v>
      </c>
      <c r="Q149" s="227">
        <v>0</v>
      </c>
      <c r="R149" s="227">
        <v>0</v>
      </c>
      <c r="S149" s="227">
        <f t="shared" si="29"/>
        <v>0</v>
      </c>
      <c r="T149" s="227">
        <v>6</v>
      </c>
      <c r="U149" s="227">
        <v>0</v>
      </c>
      <c r="V149" s="227"/>
      <c r="W149" s="229">
        <v>0</v>
      </c>
      <c r="X149" s="229">
        <v>0</v>
      </c>
      <c r="Y149" s="229">
        <v>0</v>
      </c>
      <c r="Z149" s="229">
        <v>0</v>
      </c>
      <c r="AA149" s="229">
        <f t="shared" si="31"/>
        <v>0</v>
      </c>
    </row>
    <row r="150" spans="1:29" s="230" customFormat="1" x14ac:dyDescent="0.15">
      <c r="A150" s="223">
        <v>14</v>
      </c>
      <c r="B150" s="224" t="s">
        <v>210</v>
      </c>
      <c r="C150" s="225" t="s">
        <v>50</v>
      </c>
      <c r="D150" s="225" t="s">
        <v>51</v>
      </c>
      <c r="E150" s="248" t="s">
        <v>188</v>
      </c>
      <c r="F150" s="223" t="s">
        <v>211</v>
      </c>
      <c r="G150" s="243" t="s">
        <v>190</v>
      </c>
      <c r="H150" s="227">
        <v>1</v>
      </c>
      <c r="I150" s="227">
        <v>0</v>
      </c>
      <c r="J150" s="227">
        <v>1</v>
      </c>
      <c r="K150" s="227">
        <v>0</v>
      </c>
      <c r="L150" s="227">
        <v>0</v>
      </c>
      <c r="M150" s="227">
        <f t="shared" si="27"/>
        <v>0</v>
      </c>
      <c r="N150" s="227">
        <v>0</v>
      </c>
      <c r="O150" s="227">
        <v>0</v>
      </c>
      <c r="P150" s="227">
        <f t="shared" si="28"/>
        <v>0</v>
      </c>
      <c r="Q150" s="227">
        <v>0</v>
      </c>
      <c r="R150" s="227">
        <v>0</v>
      </c>
      <c r="S150" s="227">
        <f t="shared" si="29"/>
        <v>0</v>
      </c>
      <c r="T150" s="227">
        <v>6</v>
      </c>
      <c r="U150" s="227">
        <v>0</v>
      </c>
      <c r="V150" s="227"/>
      <c r="W150" s="229">
        <v>0</v>
      </c>
      <c r="X150" s="229">
        <v>0</v>
      </c>
      <c r="Y150" s="229">
        <v>0</v>
      </c>
      <c r="Z150" s="229">
        <v>0</v>
      </c>
      <c r="AA150" s="229">
        <f t="shared" si="31"/>
        <v>0</v>
      </c>
    </row>
    <row r="151" spans="1:29" s="230" customFormat="1" x14ac:dyDescent="0.15">
      <c r="A151" s="223">
        <v>15</v>
      </c>
      <c r="B151" s="224" t="s">
        <v>212</v>
      </c>
      <c r="C151" s="225" t="s">
        <v>50</v>
      </c>
      <c r="D151" s="225" t="s">
        <v>51</v>
      </c>
      <c r="E151" s="248" t="s">
        <v>188</v>
      </c>
      <c r="F151" s="223" t="s">
        <v>213</v>
      </c>
      <c r="G151" s="243" t="s">
        <v>190</v>
      </c>
      <c r="H151" s="227">
        <v>1</v>
      </c>
      <c r="I151" s="227">
        <v>0</v>
      </c>
      <c r="J151" s="227">
        <v>1</v>
      </c>
      <c r="K151" s="227">
        <v>0</v>
      </c>
      <c r="L151" s="227">
        <v>0</v>
      </c>
      <c r="M151" s="227">
        <f t="shared" si="27"/>
        <v>0</v>
      </c>
      <c r="N151" s="227">
        <v>0</v>
      </c>
      <c r="O151" s="227">
        <v>0</v>
      </c>
      <c r="P151" s="227">
        <f t="shared" si="28"/>
        <v>0</v>
      </c>
      <c r="Q151" s="227">
        <v>0</v>
      </c>
      <c r="R151" s="227">
        <v>0</v>
      </c>
      <c r="S151" s="227">
        <f t="shared" si="29"/>
        <v>0</v>
      </c>
      <c r="T151" s="227">
        <v>6</v>
      </c>
      <c r="U151" s="227">
        <v>0</v>
      </c>
      <c r="V151" s="228"/>
      <c r="W151" s="229">
        <v>0</v>
      </c>
      <c r="X151" s="229">
        <v>0</v>
      </c>
      <c r="Y151" s="229">
        <v>0</v>
      </c>
      <c r="Z151" s="229">
        <v>0</v>
      </c>
      <c r="AA151" s="229">
        <f t="shared" si="31"/>
        <v>0</v>
      </c>
    </row>
    <row r="152" spans="1:29" s="233" customFormat="1" ht="13.5" customHeight="1" x14ac:dyDescent="0.15">
      <c r="A152" s="223">
        <v>16</v>
      </c>
      <c r="B152" s="224" t="s">
        <v>214</v>
      </c>
      <c r="C152" s="225" t="s">
        <v>50</v>
      </c>
      <c r="D152" s="225" t="s">
        <v>51</v>
      </c>
      <c r="E152" s="248" t="s">
        <v>188</v>
      </c>
      <c r="F152" s="223" t="s">
        <v>215</v>
      </c>
      <c r="G152" s="243" t="s">
        <v>190</v>
      </c>
      <c r="H152" s="227">
        <v>1</v>
      </c>
      <c r="I152" s="227">
        <v>0</v>
      </c>
      <c r="J152" s="227">
        <v>1</v>
      </c>
      <c r="K152" s="227">
        <v>28</v>
      </c>
      <c r="L152" s="227">
        <v>0</v>
      </c>
      <c r="M152" s="227">
        <f t="shared" si="27"/>
        <v>28</v>
      </c>
      <c r="N152" s="227">
        <v>0</v>
      </c>
      <c r="O152" s="227">
        <v>0</v>
      </c>
      <c r="P152" s="227">
        <f t="shared" si="28"/>
        <v>0</v>
      </c>
      <c r="Q152" s="227">
        <v>0</v>
      </c>
      <c r="R152" s="227">
        <v>0</v>
      </c>
      <c r="S152" s="227">
        <f t="shared" si="29"/>
        <v>0</v>
      </c>
      <c r="T152" s="227">
        <v>8</v>
      </c>
      <c r="U152" s="227"/>
      <c r="V152" s="228"/>
      <c r="W152" s="229">
        <v>58670750</v>
      </c>
      <c r="X152" s="229">
        <v>7440000</v>
      </c>
      <c r="Y152" s="229">
        <v>38247750</v>
      </c>
      <c r="Z152" s="229">
        <v>13056200</v>
      </c>
      <c r="AA152" s="229">
        <f t="shared" si="31"/>
        <v>66110750</v>
      </c>
    </row>
    <row r="153" spans="1:29" s="230" customFormat="1" x14ac:dyDescent="0.15">
      <c r="A153" s="223">
        <v>17</v>
      </c>
      <c r="B153" s="331" t="s">
        <v>496</v>
      </c>
      <c r="C153" s="225" t="s">
        <v>50</v>
      </c>
      <c r="D153" s="225" t="s">
        <v>51</v>
      </c>
      <c r="E153" s="248" t="s">
        <v>188</v>
      </c>
      <c r="F153" s="242" t="s">
        <v>216</v>
      </c>
      <c r="G153" s="332" t="s">
        <v>190</v>
      </c>
      <c r="H153" s="333">
        <v>1</v>
      </c>
      <c r="I153" s="333">
        <v>0</v>
      </c>
      <c r="J153" s="333">
        <v>1</v>
      </c>
      <c r="K153" s="333">
        <v>142</v>
      </c>
      <c r="L153" s="333">
        <v>0</v>
      </c>
      <c r="M153" s="227">
        <f t="shared" si="27"/>
        <v>142</v>
      </c>
      <c r="N153" s="333">
        <v>3</v>
      </c>
      <c r="O153" s="333">
        <v>0</v>
      </c>
      <c r="P153" s="227">
        <f t="shared" si="28"/>
        <v>3</v>
      </c>
      <c r="Q153" s="227">
        <v>0</v>
      </c>
      <c r="R153" s="227">
        <v>0</v>
      </c>
      <c r="S153" s="227">
        <f t="shared" si="29"/>
        <v>0</v>
      </c>
      <c r="T153" s="227">
        <v>6</v>
      </c>
      <c r="U153" s="227">
        <v>1</v>
      </c>
      <c r="V153" s="334" t="s">
        <v>652</v>
      </c>
      <c r="W153" s="335">
        <v>8057200</v>
      </c>
      <c r="X153" s="229">
        <v>200000</v>
      </c>
      <c r="Y153" s="229">
        <v>159627200</v>
      </c>
      <c r="Z153" s="229">
        <v>1057200</v>
      </c>
      <c r="AA153" s="229">
        <f t="shared" si="31"/>
        <v>8257200</v>
      </c>
    </row>
    <row r="154" spans="1:29" s="230" customFormat="1" x14ac:dyDescent="0.15">
      <c r="A154" s="223">
        <v>18</v>
      </c>
      <c r="B154" s="224" t="s">
        <v>217</v>
      </c>
      <c r="C154" s="225" t="s">
        <v>50</v>
      </c>
      <c r="D154" s="225" t="s">
        <v>51</v>
      </c>
      <c r="E154" s="248" t="s">
        <v>188</v>
      </c>
      <c r="F154" s="223" t="s">
        <v>218</v>
      </c>
      <c r="G154" s="243" t="s">
        <v>190</v>
      </c>
      <c r="H154" s="227">
        <v>1</v>
      </c>
      <c r="I154" s="227">
        <v>0</v>
      </c>
      <c r="J154" s="227">
        <v>1</v>
      </c>
      <c r="K154" s="227">
        <v>0</v>
      </c>
      <c r="L154" s="227">
        <v>0</v>
      </c>
      <c r="M154" s="227">
        <f t="shared" si="27"/>
        <v>0</v>
      </c>
      <c r="N154" s="227">
        <v>0</v>
      </c>
      <c r="O154" s="227">
        <v>0</v>
      </c>
      <c r="P154" s="227">
        <f t="shared" si="28"/>
        <v>0</v>
      </c>
      <c r="Q154" s="227">
        <v>0</v>
      </c>
      <c r="R154" s="227">
        <v>0</v>
      </c>
      <c r="S154" s="227">
        <f t="shared" si="29"/>
        <v>0</v>
      </c>
      <c r="T154" s="227">
        <v>6</v>
      </c>
      <c r="U154" s="227">
        <v>0</v>
      </c>
      <c r="V154" s="227"/>
      <c r="W154" s="229">
        <v>0</v>
      </c>
      <c r="X154" s="229">
        <v>0</v>
      </c>
      <c r="Y154" s="229">
        <v>0</v>
      </c>
      <c r="Z154" s="229">
        <v>0</v>
      </c>
      <c r="AA154" s="229">
        <f t="shared" si="31"/>
        <v>0</v>
      </c>
    </row>
    <row r="155" spans="1:29" s="315" customFormat="1" x14ac:dyDescent="0.15">
      <c r="A155" s="223">
        <v>19</v>
      </c>
      <c r="B155" s="289" t="s">
        <v>219</v>
      </c>
      <c r="C155" s="225" t="s">
        <v>50</v>
      </c>
      <c r="D155" s="225" t="s">
        <v>51</v>
      </c>
      <c r="E155" s="248" t="s">
        <v>188</v>
      </c>
      <c r="F155" s="336" t="s">
        <v>220</v>
      </c>
      <c r="G155" s="318" t="s">
        <v>188</v>
      </c>
      <c r="H155" s="291">
        <v>1</v>
      </c>
      <c r="I155" s="291">
        <v>0</v>
      </c>
      <c r="J155" s="291">
        <v>1</v>
      </c>
      <c r="K155" s="291">
        <v>0</v>
      </c>
      <c r="L155" s="291">
        <v>0</v>
      </c>
      <c r="M155" s="333">
        <f t="shared" si="27"/>
        <v>0</v>
      </c>
      <c r="N155" s="291">
        <v>0</v>
      </c>
      <c r="O155" s="291">
        <v>0</v>
      </c>
      <c r="P155" s="333">
        <v>0</v>
      </c>
      <c r="Q155" s="291">
        <v>0</v>
      </c>
      <c r="R155" s="291">
        <v>0</v>
      </c>
      <c r="S155" s="333">
        <v>0</v>
      </c>
      <c r="T155" s="291">
        <v>6</v>
      </c>
      <c r="U155" s="291">
        <v>0</v>
      </c>
      <c r="V155" s="291"/>
      <c r="W155" s="292">
        <v>0</v>
      </c>
      <c r="X155" s="292">
        <v>0</v>
      </c>
      <c r="Y155" s="292">
        <v>0</v>
      </c>
      <c r="Z155" s="292">
        <v>0</v>
      </c>
      <c r="AA155" s="335">
        <f t="shared" si="31"/>
        <v>0</v>
      </c>
    </row>
    <row r="156" spans="1:29" s="315" customFormat="1" ht="13" x14ac:dyDescent="0.15">
      <c r="A156" s="223">
        <v>20</v>
      </c>
      <c r="B156" s="224" t="s">
        <v>656</v>
      </c>
      <c r="C156" s="225" t="s">
        <v>50</v>
      </c>
      <c r="D156" s="240" t="s">
        <v>76</v>
      </c>
      <c r="E156" s="248" t="s">
        <v>188</v>
      </c>
      <c r="F156" s="223" t="s">
        <v>337</v>
      </c>
      <c r="G156" s="225" t="s">
        <v>335</v>
      </c>
      <c r="H156" s="227">
        <v>1</v>
      </c>
      <c r="I156" s="227">
        <v>0</v>
      </c>
      <c r="J156" s="227">
        <v>1</v>
      </c>
      <c r="K156" s="227">
        <v>200</v>
      </c>
      <c r="L156" s="227">
        <v>90</v>
      </c>
      <c r="M156" s="227">
        <f>+SUM(K156:L156)</f>
        <v>290</v>
      </c>
      <c r="N156" s="227">
        <v>0</v>
      </c>
      <c r="O156" s="227">
        <v>0</v>
      </c>
      <c r="P156" s="227">
        <f>+SUM(N156:O156)</f>
        <v>0</v>
      </c>
      <c r="Q156" s="227">
        <v>0</v>
      </c>
      <c r="R156" s="227">
        <v>0</v>
      </c>
      <c r="S156" s="227">
        <f>+SUM(Q156:R156)</f>
        <v>0</v>
      </c>
      <c r="T156" s="227">
        <v>6</v>
      </c>
      <c r="U156" s="227">
        <v>1</v>
      </c>
      <c r="V156" s="228" t="s">
        <v>654</v>
      </c>
      <c r="W156" s="229">
        <v>19876188</v>
      </c>
      <c r="X156" s="229">
        <v>0</v>
      </c>
      <c r="Y156" s="229">
        <v>398697803</v>
      </c>
      <c r="Z156" s="229">
        <v>-73963462</v>
      </c>
      <c r="AA156" s="229">
        <f t="shared" si="31"/>
        <v>19876188</v>
      </c>
    </row>
    <row r="157" spans="1:29" s="230" customFormat="1" ht="13" x14ac:dyDescent="0.15">
      <c r="A157" s="223">
        <v>21</v>
      </c>
      <c r="B157" s="224" t="s">
        <v>221</v>
      </c>
      <c r="C157" s="225" t="s">
        <v>50</v>
      </c>
      <c r="D157" s="240" t="s">
        <v>76</v>
      </c>
      <c r="E157" s="248" t="s">
        <v>188</v>
      </c>
      <c r="F157" s="223" t="s">
        <v>222</v>
      </c>
      <c r="G157" s="243" t="s">
        <v>190</v>
      </c>
      <c r="H157" s="227">
        <v>1</v>
      </c>
      <c r="I157" s="227">
        <v>0</v>
      </c>
      <c r="J157" s="227">
        <v>1</v>
      </c>
      <c r="K157" s="227">
        <v>0</v>
      </c>
      <c r="L157" s="227">
        <v>0</v>
      </c>
      <c r="M157" s="227">
        <f t="shared" ref="M157:M168" si="32">SUM(K157:L157)</f>
        <v>0</v>
      </c>
      <c r="N157" s="227">
        <v>0</v>
      </c>
      <c r="O157" s="227">
        <v>0</v>
      </c>
      <c r="P157" s="227">
        <f t="shared" ref="P157:P168" si="33">SUM(N157:O157)</f>
        <v>0</v>
      </c>
      <c r="Q157" s="227">
        <v>0</v>
      </c>
      <c r="R157" s="227">
        <v>0</v>
      </c>
      <c r="S157" s="227">
        <f t="shared" ref="S157:S168" si="34">SUM(Q157:R157)</f>
        <v>0</v>
      </c>
      <c r="T157" s="227">
        <v>6</v>
      </c>
      <c r="U157" s="227">
        <v>0</v>
      </c>
      <c r="V157" s="227"/>
      <c r="W157" s="229">
        <v>0</v>
      </c>
      <c r="X157" s="229">
        <v>0</v>
      </c>
      <c r="Y157" s="229">
        <v>0</v>
      </c>
      <c r="Z157" s="229">
        <v>0</v>
      </c>
      <c r="AA157" s="229">
        <f t="shared" si="31"/>
        <v>0</v>
      </c>
    </row>
    <row r="158" spans="1:29" s="230" customFormat="1" ht="13" x14ac:dyDescent="0.15">
      <c r="A158" s="223">
        <v>22</v>
      </c>
      <c r="B158" s="224" t="s">
        <v>223</v>
      </c>
      <c r="C158" s="225" t="s">
        <v>50</v>
      </c>
      <c r="D158" s="240" t="s">
        <v>76</v>
      </c>
      <c r="E158" s="248" t="s">
        <v>188</v>
      </c>
      <c r="F158" s="223" t="s">
        <v>224</v>
      </c>
      <c r="G158" s="243" t="s">
        <v>190</v>
      </c>
      <c r="H158" s="227">
        <v>1</v>
      </c>
      <c r="I158" s="227">
        <v>0</v>
      </c>
      <c r="J158" s="227">
        <v>1</v>
      </c>
      <c r="K158" s="227">
        <v>0</v>
      </c>
      <c r="L158" s="227">
        <v>0</v>
      </c>
      <c r="M158" s="227">
        <f t="shared" si="32"/>
        <v>0</v>
      </c>
      <c r="N158" s="227">
        <v>0</v>
      </c>
      <c r="O158" s="227">
        <v>0</v>
      </c>
      <c r="P158" s="227">
        <f t="shared" si="33"/>
        <v>0</v>
      </c>
      <c r="Q158" s="227">
        <v>0</v>
      </c>
      <c r="R158" s="227">
        <v>0</v>
      </c>
      <c r="S158" s="227">
        <f t="shared" si="34"/>
        <v>0</v>
      </c>
      <c r="T158" s="227">
        <v>6</v>
      </c>
      <c r="U158" s="227">
        <v>0</v>
      </c>
      <c r="V158" s="227"/>
      <c r="W158" s="229">
        <v>0</v>
      </c>
      <c r="X158" s="229">
        <v>0</v>
      </c>
      <c r="Y158" s="229"/>
      <c r="Z158" s="229">
        <v>0</v>
      </c>
      <c r="AA158" s="229">
        <f t="shared" si="31"/>
        <v>0</v>
      </c>
    </row>
    <row r="159" spans="1:29" s="230" customFormat="1" ht="13" x14ac:dyDescent="0.15">
      <c r="A159" s="223">
        <v>23</v>
      </c>
      <c r="B159" s="224" t="s">
        <v>225</v>
      </c>
      <c r="C159" s="225" t="s">
        <v>50</v>
      </c>
      <c r="D159" s="240" t="s">
        <v>76</v>
      </c>
      <c r="E159" s="248" t="s">
        <v>188</v>
      </c>
      <c r="F159" s="223" t="s">
        <v>226</v>
      </c>
      <c r="G159" s="243" t="s">
        <v>190</v>
      </c>
      <c r="H159" s="227">
        <v>1</v>
      </c>
      <c r="I159" s="227">
        <v>0</v>
      </c>
      <c r="J159" s="227">
        <v>1</v>
      </c>
      <c r="K159" s="227">
        <v>182</v>
      </c>
      <c r="L159" s="227">
        <v>0</v>
      </c>
      <c r="M159" s="227">
        <f t="shared" si="32"/>
        <v>182</v>
      </c>
      <c r="N159" s="227">
        <v>0</v>
      </c>
      <c r="O159" s="227">
        <v>0</v>
      </c>
      <c r="P159" s="227">
        <f t="shared" si="33"/>
        <v>0</v>
      </c>
      <c r="Q159" s="227">
        <v>0</v>
      </c>
      <c r="R159" s="227">
        <v>0</v>
      </c>
      <c r="S159" s="227">
        <f t="shared" si="34"/>
        <v>0</v>
      </c>
      <c r="T159" s="227">
        <v>6</v>
      </c>
      <c r="U159" s="227">
        <v>1</v>
      </c>
      <c r="V159" s="228" t="s">
        <v>657</v>
      </c>
      <c r="W159" s="229">
        <v>275736622</v>
      </c>
      <c r="X159" s="229">
        <v>726721779</v>
      </c>
      <c r="Y159" s="229">
        <v>105324000</v>
      </c>
      <c r="Z159" s="229">
        <v>38885429</v>
      </c>
      <c r="AA159" s="229">
        <f t="shared" si="31"/>
        <v>1002458401</v>
      </c>
    </row>
    <row r="160" spans="1:29" s="230" customFormat="1" ht="13" x14ac:dyDescent="0.15">
      <c r="A160" s="223">
        <v>24</v>
      </c>
      <c r="B160" s="224" t="s">
        <v>227</v>
      </c>
      <c r="C160" s="225" t="s">
        <v>50</v>
      </c>
      <c r="D160" s="240" t="s">
        <v>76</v>
      </c>
      <c r="E160" s="248" t="s">
        <v>188</v>
      </c>
      <c r="F160" s="223" t="s">
        <v>228</v>
      </c>
      <c r="G160" s="243" t="s">
        <v>190</v>
      </c>
      <c r="H160" s="227">
        <v>1</v>
      </c>
      <c r="I160" s="227">
        <v>0</v>
      </c>
      <c r="J160" s="227">
        <v>1</v>
      </c>
      <c r="K160" s="227">
        <v>0</v>
      </c>
      <c r="L160" s="227">
        <v>0</v>
      </c>
      <c r="M160" s="227">
        <f t="shared" si="32"/>
        <v>0</v>
      </c>
      <c r="N160" s="227">
        <v>0</v>
      </c>
      <c r="O160" s="227">
        <v>0</v>
      </c>
      <c r="P160" s="227">
        <f t="shared" si="33"/>
        <v>0</v>
      </c>
      <c r="Q160" s="227">
        <v>0</v>
      </c>
      <c r="R160" s="227">
        <v>0</v>
      </c>
      <c r="S160" s="227">
        <f t="shared" si="34"/>
        <v>0</v>
      </c>
      <c r="T160" s="227">
        <v>6</v>
      </c>
      <c r="U160" s="227">
        <v>0</v>
      </c>
      <c r="V160" s="227"/>
      <c r="W160" s="229">
        <v>0</v>
      </c>
      <c r="X160" s="229">
        <v>0</v>
      </c>
      <c r="Y160" s="229"/>
      <c r="Z160" s="229">
        <v>0</v>
      </c>
      <c r="AA160" s="229">
        <f t="shared" si="31"/>
        <v>0</v>
      </c>
    </row>
    <row r="161" spans="1:29" s="230" customFormat="1" ht="13" x14ac:dyDescent="0.15">
      <c r="A161" s="223">
        <v>25</v>
      </c>
      <c r="B161" s="224" t="s">
        <v>229</v>
      </c>
      <c r="C161" s="225" t="s">
        <v>50</v>
      </c>
      <c r="D161" s="240" t="s">
        <v>76</v>
      </c>
      <c r="E161" s="248" t="s">
        <v>188</v>
      </c>
      <c r="F161" s="223" t="s">
        <v>230</v>
      </c>
      <c r="G161" s="243" t="s">
        <v>190</v>
      </c>
      <c r="H161" s="227">
        <v>1</v>
      </c>
      <c r="I161" s="227">
        <v>0</v>
      </c>
      <c r="J161" s="227">
        <v>1</v>
      </c>
      <c r="K161" s="227">
        <v>0</v>
      </c>
      <c r="L161" s="227">
        <v>0</v>
      </c>
      <c r="M161" s="227">
        <f t="shared" si="32"/>
        <v>0</v>
      </c>
      <c r="N161" s="227">
        <v>0</v>
      </c>
      <c r="O161" s="227">
        <v>0</v>
      </c>
      <c r="P161" s="227">
        <f t="shared" si="33"/>
        <v>0</v>
      </c>
      <c r="Q161" s="227">
        <v>0</v>
      </c>
      <c r="R161" s="227">
        <v>0</v>
      </c>
      <c r="S161" s="227">
        <f t="shared" si="34"/>
        <v>0</v>
      </c>
      <c r="T161" s="227">
        <v>6</v>
      </c>
      <c r="U161" s="227">
        <v>0</v>
      </c>
      <c r="V161" s="227"/>
      <c r="W161" s="229">
        <v>0</v>
      </c>
      <c r="X161" s="229">
        <v>0</v>
      </c>
      <c r="Y161" s="229">
        <v>0</v>
      </c>
      <c r="Z161" s="229">
        <v>0</v>
      </c>
      <c r="AA161" s="229">
        <f t="shared" si="31"/>
        <v>0</v>
      </c>
    </row>
    <row r="162" spans="1:29" s="230" customFormat="1" ht="13" x14ac:dyDescent="0.15">
      <c r="A162" s="223">
        <v>26</v>
      </c>
      <c r="B162" s="224" t="s">
        <v>231</v>
      </c>
      <c r="C162" s="225" t="s">
        <v>50</v>
      </c>
      <c r="D162" s="240" t="s">
        <v>90</v>
      </c>
      <c r="E162" s="248" t="s">
        <v>188</v>
      </c>
      <c r="F162" s="223" t="s">
        <v>232</v>
      </c>
      <c r="G162" s="243" t="s">
        <v>190</v>
      </c>
      <c r="H162" s="227">
        <v>1</v>
      </c>
      <c r="I162" s="227">
        <v>0</v>
      </c>
      <c r="J162" s="227">
        <v>1</v>
      </c>
      <c r="K162" s="227">
        <v>0</v>
      </c>
      <c r="L162" s="227">
        <v>0</v>
      </c>
      <c r="M162" s="227">
        <f t="shared" si="32"/>
        <v>0</v>
      </c>
      <c r="N162" s="227">
        <v>0</v>
      </c>
      <c r="O162" s="227">
        <v>0</v>
      </c>
      <c r="P162" s="227">
        <f t="shared" si="33"/>
        <v>0</v>
      </c>
      <c r="Q162" s="227">
        <v>0</v>
      </c>
      <c r="R162" s="227">
        <v>0</v>
      </c>
      <c r="S162" s="227">
        <f t="shared" si="34"/>
        <v>0</v>
      </c>
      <c r="T162" s="227">
        <v>6</v>
      </c>
      <c r="U162" s="227">
        <v>0</v>
      </c>
      <c r="V162" s="227"/>
      <c r="W162" s="229">
        <v>0</v>
      </c>
      <c r="X162" s="229">
        <v>0</v>
      </c>
      <c r="Y162" s="229">
        <v>0</v>
      </c>
      <c r="Z162" s="229">
        <v>0</v>
      </c>
      <c r="AA162" s="229">
        <f t="shared" ref="AA162:AA168" si="35">SUM(W162:X162)</f>
        <v>0</v>
      </c>
    </row>
    <row r="163" spans="1:29" s="337" customFormat="1" ht="13" x14ac:dyDescent="0.15">
      <c r="A163" s="223">
        <v>27</v>
      </c>
      <c r="B163" s="224" t="s">
        <v>233</v>
      </c>
      <c r="C163" s="225" t="s">
        <v>50</v>
      </c>
      <c r="D163" s="240" t="s">
        <v>76</v>
      </c>
      <c r="E163" s="248" t="s">
        <v>188</v>
      </c>
      <c r="F163" s="223" t="s">
        <v>234</v>
      </c>
      <c r="G163" s="243" t="s">
        <v>188</v>
      </c>
      <c r="H163" s="227">
        <v>1</v>
      </c>
      <c r="I163" s="227">
        <v>0</v>
      </c>
      <c r="J163" s="227">
        <v>1</v>
      </c>
      <c r="K163" s="227">
        <v>0</v>
      </c>
      <c r="L163" s="227">
        <v>0</v>
      </c>
      <c r="M163" s="227">
        <f t="shared" si="32"/>
        <v>0</v>
      </c>
      <c r="N163" s="227">
        <v>0</v>
      </c>
      <c r="O163" s="227">
        <v>0</v>
      </c>
      <c r="P163" s="227">
        <f t="shared" si="33"/>
        <v>0</v>
      </c>
      <c r="Q163" s="227">
        <v>0</v>
      </c>
      <c r="R163" s="227">
        <v>0</v>
      </c>
      <c r="S163" s="227">
        <f t="shared" si="34"/>
        <v>0</v>
      </c>
      <c r="T163" s="227">
        <v>6</v>
      </c>
      <c r="U163" s="227">
        <v>0</v>
      </c>
      <c r="V163" s="227"/>
      <c r="W163" s="229">
        <v>0</v>
      </c>
      <c r="X163" s="229">
        <v>0</v>
      </c>
      <c r="Y163" s="229">
        <v>0</v>
      </c>
      <c r="Z163" s="229">
        <v>0</v>
      </c>
      <c r="AA163" s="229">
        <f t="shared" si="35"/>
        <v>0</v>
      </c>
    </row>
    <row r="164" spans="1:29" s="337" customFormat="1" ht="13" x14ac:dyDescent="0.15">
      <c r="A164" s="223">
        <v>28</v>
      </c>
      <c r="B164" s="224" t="s">
        <v>499</v>
      </c>
      <c r="C164" s="225" t="s">
        <v>50</v>
      </c>
      <c r="D164" s="240" t="s">
        <v>273</v>
      </c>
      <c r="E164" s="248" t="s">
        <v>188</v>
      </c>
      <c r="F164" s="223" t="s">
        <v>500</v>
      </c>
      <c r="G164" s="243" t="s">
        <v>188</v>
      </c>
      <c r="H164" s="227">
        <v>1</v>
      </c>
      <c r="I164" s="227">
        <v>0</v>
      </c>
      <c r="J164" s="227">
        <v>1</v>
      </c>
      <c r="K164" s="227">
        <v>0</v>
      </c>
      <c r="L164" s="227">
        <v>0</v>
      </c>
      <c r="M164" s="227">
        <f t="shared" si="32"/>
        <v>0</v>
      </c>
      <c r="N164" s="227">
        <v>0</v>
      </c>
      <c r="O164" s="227">
        <v>0</v>
      </c>
      <c r="P164" s="227">
        <f t="shared" si="33"/>
        <v>0</v>
      </c>
      <c r="Q164" s="227">
        <v>0</v>
      </c>
      <c r="R164" s="227">
        <v>0</v>
      </c>
      <c r="S164" s="227">
        <f t="shared" si="34"/>
        <v>0</v>
      </c>
      <c r="T164" s="227">
        <v>6</v>
      </c>
      <c r="U164" s="227">
        <v>0</v>
      </c>
      <c r="V164" s="227"/>
      <c r="W164" s="229">
        <v>0</v>
      </c>
      <c r="X164" s="229">
        <v>0</v>
      </c>
      <c r="Y164" s="229">
        <v>0</v>
      </c>
      <c r="Z164" s="229">
        <v>0</v>
      </c>
      <c r="AA164" s="252">
        <f t="shared" si="35"/>
        <v>0</v>
      </c>
    </row>
    <row r="165" spans="1:29" s="337" customFormat="1" ht="13" x14ac:dyDescent="0.15">
      <c r="A165" s="223">
        <v>29</v>
      </c>
      <c r="B165" s="224" t="s">
        <v>501</v>
      </c>
      <c r="C165" s="225" t="s">
        <v>50</v>
      </c>
      <c r="D165" s="240" t="s">
        <v>273</v>
      </c>
      <c r="E165" s="248" t="s">
        <v>188</v>
      </c>
      <c r="F165" s="223" t="s">
        <v>502</v>
      </c>
      <c r="G165" s="243" t="s">
        <v>188</v>
      </c>
      <c r="H165" s="227">
        <v>1</v>
      </c>
      <c r="I165" s="227">
        <v>0</v>
      </c>
      <c r="J165" s="227">
        <v>1</v>
      </c>
      <c r="K165" s="227">
        <v>0</v>
      </c>
      <c r="L165" s="227">
        <v>0</v>
      </c>
      <c r="M165" s="227">
        <f t="shared" si="32"/>
        <v>0</v>
      </c>
      <c r="N165" s="227">
        <v>0</v>
      </c>
      <c r="O165" s="227">
        <v>0</v>
      </c>
      <c r="P165" s="227">
        <f t="shared" si="33"/>
        <v>0</v>
      </c>
      <c r="Q165" s="227">
        <v>0</v>
      </c>
      <c r="R165" s="227">
        <v>0</v>
      </c>
      <c r="S165" s="227">
        <f t="shared" si="34"/>
        <v>0</v>
      </c>
      <c r="T165" s="227">
        <v>8</v>
      </c>
      <c r="U165" s="227">
        <v>0</v>
      </c>
      <c r="V165" s="227"/>
      <c r="W165" s="229">
        <v>0</v>
      </c>
      <c r="X165" s="229">
        <v>0</v>
      </c>
      <c r="Y165" s="229">
        <v>0</v>
      </c>
      <c r="Z165" s="229">
        <v>0</v>
      </c>
      <c r="AA165" s="252">
        <f t="shared" si="35"/>
        <v>0</v>
      </c>
    </row>
    <row r="166" spans="1:29" s="340" customFormat="1" ht="15.75" customHeight="1" x14ac:dyDescent="0.15">
      <c r="A166" s="223">
        <v>30</v>
      </c>
      <c r="B166" s="338" t="s">
        <v>503</v>
      </c>
      <c r="C166" s="225" t="s">
        <v>50</v>
      </c>
      <c r="D166" s="240" t="s">
        <v>504</v>
      </c>
      <c r="E166" s="248" t="s">
        <v>188</v>
      </c>
      <c r="F166" s="339" t="s">
        <v>505</v>
      </c>
      <c r="G166" s="250" t="s">
        <v>188</v>
      </c>
      <c r="H166" s="251">
        <v>1</v>
      </c>
      <c r="I166" s="251">
        <v>0</v>
      </c>
      <c r="J166" s="251">
        <v>1</v>
      </c>
      <c r="K166" s="251">
        <v>0</v>
      </c>
      <c r="L166" s="251">
        <v>0</v>
      </c>
      <c r="M166" s="251">
        <f t="shared" si="32"/>
        <v>0</v>
      </c>
      <c r="N166" s="251">
        <v>0</v>
      </c>
      <c r="O166" s="251">
        <v>0</v>
      </c>
      <c r="P166" s="251">
        <f t="shared" si="33"/>
        <v>0</v>
      </c>
      <c r="Q166" s="251">
        <v>0</v>
      </c>
      <c r="R166" s="251">
        <v>0</v>
      </c>
      <c r="S166" s="251">
        <f t="shared" si="34"/>
        <v>0</v>
      </c>
      <c r="T166" s="251">
        <v>6</v>
      </c>
      <c r="U166" s="251">
        <v>0</v>
      </c>
      <c r="V166" s="276"/>
      <c r="W166" s="252">
        <v>0</v>
      </c>
      <c r="X166" s="252">
        <v>0</v>
      </c>
      <c r="Y166" s="252">
        <v>0</v>
      </c>
      <c r="Z166" s="252">
        <v>0</v>
      </c>
      <c r="AA166" s="252">
        <f t="shared" si="35"/>
        <v>0</v>
      </c>
    </row>
    <row r="167" spans="1:29" s="340" customFormat="1" ht="15.75" customHeight="1" x14ac:dyDescent="0.15">
      <c r="A167" s="223">
        <v>31</v>
      </c>
      <c r="B167" s="338" t="s">
        <v>506</v>
      </c>
      <c r="C167" s="225" t="s">
        <v>50</v>
      </c>
      <c r="D167" s="240" t="s">
        <v>273</v>
      </c>
      <c r="E167" s="248" t="s">
        <v>188</v>
      </c>
      <c r="F167" s="341" t="s">
        <v>507</v>
      </c>
      <c r="G167" s="250" t="s">
        <v>188</v>
      </c>
      <c r="H167" s="251">
        <v>1</v>
      </c>
      <c r="I167" s="251">
        <v>0</v>
      </c>
      <c r="J167" s="251">
        <v>1</v>
      </c>
      <c r="K167" s="251">
        <v>0</v>
      </c>
      <c r="L167" s="251">
        <v>0</v>
      </c>
      <c r="M167" s="251">
        <f t="shared" si="32"/>
        <v>0</v>
      </c>
      <c r="N167" s="251">
        <v>0</v>
      </c>
      <c r="O167" s="251">
        <v>0</v>
      </c>
      <c r="P167" s="251">
        <f t="shared" si="33"/>
        <v>0</v>
      </c>
      <c r="Q167" s="251">
        <v>0</v>
      </c>
      <c r="R167" s="251">
        <v>0</v>
      </c>
      <c r="S167" s="251">
        <f t="shared" si="34"/>
        <v>0</v>
      </c>
      <c r="T167" s="251">
        <v>6</v>
      </c>
      <c r="U167" s="251">
        <v>0</v>
      </c>
      <c r="V167" s="276"/>
      <c r="W167" s="252">
        <v>0</v>
      </c>
      <c r="X167" s="252">
        <v>0</v>
      </c>
      <c r="Y167" s="252">
        <v>0</v>
      </c>
      <c r="Z167" s="252">
        <v>0</v>
      </c>
      <c r="AA167" s="252">
        <f t="shared" si="35"/>
        <v>0</v>
      </c>
    </row>
    <row r="168" spans="1:29" s="340" customFormat="1" ht="15.75" customHeight="1" x14ac:dyDescent="0.15">
      <c r="A168" s="223">
        <v>32</v>
      </c>
      <c r="B168" s="338" t="s">
        <v>658</v>
      </c>
      <c r="C168" s="225" t="s">
        <v>50</v>
      </c>
      <c r="D168" s="240" t="s">
        <v>273</v>
      </c>
      <c r="E168" s="248" t="s">
        <v>188</v>
      </c>
      <c r="F168" s="341" t="s">
        <v>659</v>
      </c>
      <c r="G168" s="250" t="s">
        <v>188</v>
      </c>
      <c r="H168" s="251">
        <v>1</v>
      </c>
      <c r="I168" s="251">
        <v>0</v>
      </c>
      <c r="J168" s="251">
        <v>1</v>
      </c>
      <c r="K168" s="251">
        <v>0</v>
      </c>
      <c r="L168" s="251">
        <v>0</v>
      </c>
      <c r="M168" s="251">
        <f t="shared" si="32"/>
        <v>0</v>
      </c>
      <c r="N168" s="251">
        <v>0</v>
      </c>
      <c r="O168" s="251">
        <v>0</v>
      </c>
      <c r="P168" s="251">
        <f t="shared" si="33"/>
        <v>0</v>
      </c>
      <c r="Q168" s="251">
        <v>0</v>
      </c>
      <c r="R168" s="251">
        <v>0</v>
      </c>
      <c r="S168" s="251">
        <f t="shared" si="34"/>
        <v>0</v>
      </c>
      <c r="T168" s="251">
        <v>6</v>
      </c>
      <c r="U168" s="251">
        <v>0</v>
      </c>
      <c r="V168" s="276"/>
      <c r="W168" s="252">
        <v>0</v>
      </c>
      <c r="X168" s="252">
        <v>0</v>
      </c>
      <c r="Y168" s="252">
        <v>0</v>
      </c>
      <c r="Z168" s="252">
        <v>0</v>
      </c>
      <c r="AA168" s="252">
        <f t="shared" si="35"/>
        <v>0</v>
      </c>
    </row>
    <row r="169" spans="1:29" s="340" customFormat="1" ht="15.75" customHeight="1" x14ac:dyDescent="0.15">
      <c r="A169" s="223"/>
      <c r="B169" s="279" t="s">
        <v>50</v>
      </c>
      <c r="C169" s="280">
        <f>COUNTIF($C$137:$C$168,B169)</f>
        <v>32</v>
      </c>
      <c r="D169" s="240"/>
      <c r="E169" s="248"/>
      <c r="F169" s="341"/>
      <c r="G169" s="250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76"/>
      <c r="W169" s="252"/>
      <c r="X169" s="252"/>
      <c r="Y169" s="252"/>
      <c r="Z169" s="252"/>
      <c r="AA169" s="252"/>
    </row>
    <row r="170" spans="1:29" s="340" customFormat="1" ht="15.75" customHeight="1" x14ac:dyDescent="0.15">
      <c r="A170" s="223"/>
      <c r="B170" s="279" t="s">
        <v>605</v>
      </c>
      <c r="C170" s="280">
        <f>COUNTIF($C$137:$C$168,B170)</f>
        <v>0</v>
      </c>
      <c r="D170" s="240"/>
      <c r="E170" s="248"/>
      <c r="F170" s="341"/>
      <c r="G170" s="250"/>
      <c r="H170" s="251"/>
      <c r="I170" s="251"/>
      <c r="J170" s="251"/>
      <c r="K170" s="251"/>
      <c r="L170" s="251"/>
      <c r="M170" s="251"/>
      <c r="N170" s="251"/>
      <c r="O170" s="251"/>
      <c r="P170" s="251"/>
      <c r="Q170" s="251"/>
      <c r="R170" s="251"/>
      <c r="S170" s="251"/>
      <c r="T170" s="251"/>
      <c r="U170" s="251"/>
      <c r="V170" s="276"/>
      <c r="W170" s="252"/>
      <c r="X170" s="252"/>
      <c r="Y170" s="252"/>
      <c r="Z170" s="252"/>
      <c r="AA170" s="252"/>
    </row>
    <row r="171" spans="1:29" s="340" customFormat="1" ht="15.75" customHeight="1" x14ac:dyDescent="0.15">
      <c r="A171" s="223"/>
      <c r="B171" s="279" t="s">
        <v>606</v>
      </c>
      <c r="C171" s="280">
        <f>COUNTIF($C$137:$C$168,B171)</f>
        <v>0</v>
      </c>
      <c r="D171" s="240"/>
      <c r="E171" s="248"/>
      <c r="F171" s="341"/>
      <c r="G171" s="250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  <c r="S171" s="251"/>
      <c r="T171" s="251"/>
      <c r="U171" s="251"/>
      <c r="V171" s="276"/>
      <c r="W171" s="252"/>
      <c r="X171" s="252"/>
      <c r="Y171" s="252"/>
      <c r="Z171" s="252"/>
      <c r="AA171" s="252"/>
    </row>
    <row r="172" spans="1:29" s="340" customFormat="1" ht="15.75" customHeight="1" x14ac:dyDescent="0.15">
      <c r="A172" s="223"/>
      <c r="B172" s="279" t="s">
        <v>607</v>
      </c>
      <c r="C172" s="280">
        <f>COUNTIF($C$137:$C$168,B172)</f>
        <v>0</v>
      </c>
      <c r="D172" s="240"/>
      <c r="E172" s="248"/>
      <c r="F172" s="341"/>
      <c r="G172" s="250"/>
      <c r="H172" s="251"/>
      <c r="I172" s="251"/>
      <c r="J172" s="251"/>
      <c r="K172" s="251"/>
      <c r="L172" s="251"/>
      <c r="M172" s="251"/>
      <c r="N172" s="251"/>
      <c r="O172" s="251"/>
      <c r="P172" s="251"/>
      <c r="Q172" s="251"/>
      <c r="R172" s="251"/>
      <c r="S172" s="251"/>
      <c r="T172" s="251"/>
      <c r="U172" s="251"/>
      <c r="V172" s="276"/>
      <c r="W172" s="252"/>
      <c r="X172" s="252"/>
      <c r="Y172" s="252"/>
      <c r="Z172" s="252"/>
      <c r="AA172" s="252"/>
    </row>
    <row r="173" spans="1:29" s="340" customFormat="1" ht="15.75" customHeight="1" x14ac:dyDescent="0.15">
      <c r="A173" s="223"/>
      <c r="B173" s="279" t="s">
        <v>608</v>
      </c>
      <c r="C173" s="280">
        <f>COUNTIF($C$137:$C$168,B173)</f>
        <v>0</v>
      </c>
      <c r="D173" s="240"/>
      <c r="E173" s="248"/>
      <c r="F173" s="341"/>
      <c r="G173" s="250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76"/>
      <c r="W173" s="252"/>
      <c r="X173" s="252"/>
      <c r="Y173" s="252"/>
      <c r="Z173" s="252"/>
      <c r="AA173" s="252"/>
    </row>
    <row r="174" spans="1:29" x14ac:dyDescent="0.15">
      <c r="A174" s="223"/>
      <c r="B174" s="259" t="s">
        <v>235</v>
      </c>
      <c r="C174" s="259">
        <f>SUM(C169:C173)</f>
        <v>32</v>
      </c>
      <c r="D174" s="259"/>
      <c r="E174" s="259"/>
      <c r="F174" s="260" t="s">
        <v>660</v>
      </c>
      <c r="G174" s="342"/>
      <c r="H174" s="262">
        <f t="shared" ref="H174:U174" si="36">SUM(H137:H168)</f>
        <v>32</v>
      </c>
      <c r="I174" s="262">
        <f t="shared" si="36"/>
        <v>0</v>
      </c>
      <c r="J174" s="262">
        <f t="shared" si="36"/>
        <v>32</v>
      </c>
      <c r="K174" s="262">
        <f t="shared" si="36"/>
        <v>4454</v>
      </c>
      <c r="L174" s="262">
        <f t="shared" si="36"/>
        <v>560</v>
      </c>
      <c r="M174" s="262">
        <f t="shared" si="36"/>
        <v>5014</v>
      </c>
      <c r="N174" s="262">
        <f t="shared" si="36"/>
        <v>18</v>
      </c>
      <c r="O174" s="262">
        <f t="shared" si="36"/>
        <v>7</v>
      </c>
      <c r="P174" s="262">
        <f t="shared" si="36"/>
        <v>25</v>
      </c>
      <c r="Q174" s="262">
        <f t="shared" si="36"/>
        <v>0</v>
      </c>
      <c r="R174" s="262">
        <f t="shared" si="36"/>
        <v>0</v>
      </c>
      <c r="S174" s="262">
        <f t="shared" si="36"/>
        <v>0</v>
      </c>
      <c r="T174" s="262">
        <f t="shared" si="36"/>
        <v>215</v>
      </c>
      <c r="U174" s="262">
        <f t="shared" si="36"/>
        <v>11</v>
      </c>
      <c r="V174" s="262">
        <f>SUM(V137:V167)</f>
        <v>0</v>
      </c>
      <c r="W174" s="262">
        <f>SUM(W137:W168)</f>
        <v>8786679481</v>
      </c>
      <c r="X174" s="262">
        <f>SUM(X137:X168)</f>
        <v>8042842135</v>
      </c>
      <c r="Y174" s="262">
        <f>SUM(Y137:Y168)</f>
        <v>8725904149</v>
      </c>
      <c r="Z174" s="262">
        <f>SUM(Z137:Z168)</f>
        <v>895057584</v>
      </c>
      <c r="AA174" s="262">
        <f>SUM(AA137:AA168)</f>
        <v>16829521616</v>
      </c>
      <c r="AB174" s="263">
        <f>AA174</f>
        <v>16829521616</v>
      </c>
      <c r="AC174" s="343"/>
    </row>
    <row r="175" spans="1:29" s="286" customFormat="1" x14ac:dyDescent="0.15">
      <c r="A175" s="282" t="s">
        <v>236</v>
      </c>
      <c r="B175" s="283" t="s">
        <v>237</v>
      </c>
      <c r="C175" s="283"/>
      <c r="D175" s="283"/>
      <c r="E175" s="283"/>
      <c r="F175" s="344"/>
      <c r="G175" s="34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4"/>
      <c r="X175" s="284"/>
      <c r="Y175" s="284"/>
      <c r="Z175" s="284"/>
      <c r="AA175" s="284"/>
      <c r="AC175" s="346"/>
    </row>
    <row r="176" spans="1:29" s="230" customFormat="1" ht="13.5" customHeight="1" x14ac:dyDescent="0.15">
      <c r="A176" s="225">
        <v>1</v>
      </c>
      <c r="B176" s="224" t="s">
        <v>661</v>
      </c>
      <c r="C176" s="225" t="s">
        <v>50</v>
      </c>
      <c r="D176" s="225" t="s">
        <v>51</v>
      </c>
      <c r="E176" s="248" t="s">
        <v>238</v>
      </c>
      <c r="F176" s="223" t="s">
        <v>241</v>
      </c>
      <c r="G176" s="243" t="s">
        <v>239</v>
      </c>
      <c r="H176" s="227">
        <v>1</v>
      </c>
      <c r="I176" s="227">
        <v>0</v>
      </c>
      <c r="J176" s="227">
        <v>1</v>
      </c>
      <c r="K176" s="227">
        <v>200</v>
      </c>
      <c r="L176" s="227">
        <v>62</v>
      </c>
      <c r="M176" s="227">
        <f t="shared" ref="M176:M205" si="37">SUM(K176:L176)</f>
        <v>262</v>
      </c>
      <c r="N176" s="227">
        <v>3</v>
      </c>
      <c r="O176" s="227">
        <v>0</v>
      </c>
      <c r="P176" s="227">
        <f t="shared" ref="P176:P205" si="38">SUM(N176:O176)</f>
        <v>3</v>
      </c>
      <c r="Q176" s="227">
        <v>0</v>
      </c>
      <c r="R176" s="227">
        <v>0</v>
      </c>
      <c r="S176" s="227">
        <f t="shared" ref="S176:S205" si="39">SUM(Q176:R176)</f>
        <v>0</v>
      </c>
      <c r="T176" s="227">
        <v>8</v>
      </c>
      <c r="U176" s="227">
        <v>1</v>
      </c>
      <c r="V176" s="235" t="s">
        <v>662</v>
      </c>
      <c r="W176" s="236">
        <v>2500000</v>
      </c>
      <c r="X176" s="229">
        <v>91087902</v>
      </c>
      <c r="Y176" s="229">
        <v>74451673</v>
      </c>
      <c r="Z176" s="229">
        <v>9417701</v>
      </c>
      <c r="AA176" s="229">
        <f t="shared" ref="AA176:AA205" si="40">SUM(W176:X176)</f>
        <v>93587902</v>
      </c>
      <c r="AC176" s="347"/>
    </row>
    <row r="177" spans="1:30" s="230" customFormat="1" x14ac:dyDescent="0.15">
      <c r="A177" s="225">
        <v>2</v>
      </c>
      <c r="B177" s="224" t="s">
        <v>242</v>
      </c>
      <c r="C177" s="225" t="s">
        <v>50</v>
      </c>
      <c r="D177" s="225" t="s">
        <v>51</v>
      </c>
      <c r="E177" s="248" t="s">
        <v>238</v>
      </c>
      <c r="F177" s="223" t="s">
        <v>243</v>
      </c>
      <c r="G177" s="243" t="s">
        <v>239</v>
      </c>
      <c r="H177" s="227">
        <v>1</v>
      </c>
      <c r="I177" s="227">
        <v>0</v>
      </c>
      <c r="J177" s="227">
        <v>1</v>
      </c>
      <c r="K177" s="227">
        <v>0</v>
      </c>
      <c r="L177" s="227">
        <v>0</v>
      </c>
      <c r="M177" s="227">
        <f t="shared" si="37"/>
        <v>0</v>
      </c>
      <c r="N177" s="227">
        <v>0</v>
      </c>
      <c r="O177" s="227">
        <v>0</v>
      </c>
      <c r="P177" s="227">
        <f t="shared" si="38"/>
        <v>0</v>
      </c>
      <c r="Q177" s="227">
        <v>0</v>
      </c>
      <c r="R177" s="227">
        <v>0</v>
      </c>
      <c r="S177" s="227">
        <f t="shared" si="39"/>
        <v>0</v>
      </c>
      <c r="T177" s="227">
        <v>7</v>
      </c>
      <c r="U177" s="227">
        <v>0</v>
      </c>
      <c r="V177" s="239"/>
      <c r="W177" s="236">
        <v>0</v>
      </c>
      <c r="X177" s="236">
        <v>0</v>
      </c>
      <c r="Y177" s="229">
        <v>0</v>
      </c>
      <c r="Z177" s="229">
        <v>0</v>
      </c>
      <c r="AA177" s="229">
        <f t="shared" si="40"/>
        <v>0</v>
      </c>
      <c r="AC177" s="347"/>
    </row>
    <row r="178" spans="1:30" s="230" customFormat="1" x14ac:dyDescent="0.15">
      <c r="A178" s="225">
        <v>3</v>
      </c>
      <c r="B178" s="224" t="s">
        <v>510</v>
      </c>
      <c r="C178" s="225" t="s">
        <v>50</v>
      </c>
      <c r="D178" s="225" t="s">
        <v>51</v>
      </c>
      <c r="E178" s="248" t="s">
        <v>238</v>
      </c>
      <c r="F178" s="223" t="s">
        <v>244</v>
      </c>
      <c r="G178" s="243" t="s">
        <v>239</v>
      </c>
      <c r="H178" s="227">
        <v>1</v>
      </c>
      <c r="I178" s="227">
        <v>0</v>
      </c>
      <c r="J178" s="227">
        <v>1</v>
      </c>
      <c r="K178" s="227">
        <v>3000</v>
      </c>
      <c r="L178" s="227">
        <v>910</v>
      </c>
      <c r="M178" s="227">
        <f t="shared" si="37"/>
        <v>3910</v>
      </c>
      <c r="N178" s="227">
        <v>6</v>
      </c>
      <c r="O178" s="227">
        <v>4</v>
      </c>
      <c r="P178" s="227">
        <f t="shared" si="38"/>
        <v>10</v>
      </c>
      <c r="Q178" s="227">
        <v>0</v>
      </c>
      <c r="R178" s="227">
        <v>0</v>
      </c>
      <c r="S178" s="227">
        <f t="shared" si="39"/>
        <v>0</v>
      </c>
      <c r="T178" s="227">
        <v>8</v>
      </c>
      <c r="U178" s="227">
        <v>1</v>
      </c>
      <c r="V178" s="228" t="s">
        <v>610</v>
      </c>
      <c r="W178" s="229">
        <v>360200000</v>
      </c>
      <c r="X178" s="229">
        <v>60000000</v>
      </c>
      <c r="Y178" s="229">
        <v>60000000</v>
      </c>
      <c r="Z178" s="229">
        <v>-1</v>
      </c>
      <c r="AA178" s="229">
        <f t="shared" si="40"/>
        <v>420200000</v>
      </c>
      <c r="AC178" s="347"/>
      <c r="AD178" s="230" t="s">
        <v>511</v>
      </c>
    </row>
    <row r="179" spans="1:30" s="230" customFormat="1" x14ac:dyDescent="0.15">
      <c r="A179" s="225">
        <v>4</v>
      </c>
      <c r="B179" s="224" t="s">
        <v>245</v>
      </c>
      <c r="C179" s="225" t="s">
        <v>50</v>
      </c>
      <c r="D179" s="225" t="s">
        <v>51</v>
      </c>
      <c r="E179" s="248" t="s">
        <v>238</v>
      </c>
      <c r="F179" s="223" t="s">
        <v>246</v>
      </c>
      <c r="G179" s="243" t="s">
        <v>239</v>
      </c>
      <c r="H179" s="227">
        <v>1</v>
      </c>
      <c r="I179" s="227">
        <v>0</v>
      </c>
      <c r="J179" s="227">
        <v>1</v>
      </c>
      <c r="K179" s="227">
        <v>0</v>
      </c>
      <c r="L179" s="227">
        <v>0</v>
      </c>
      <c r="M179" s="227">
        <f t="shared" si="37"/>
        <v>0</v>
      </c>
      <c r="N179" s="227">
        <v>0</v>
      </c>
      <c r="O179" s="227">
        <v>0</v>
      </c>
      <c r="P179" s="227">
        <f t="shared" si="38"/>
        <v>0</v>
      </c>
      <c r="Q179" s="227">
        <v>0</v>
      </c>
      <c r="R179" s="227">
        <v>0</v>
      </c>
      <c r="S179" s="227">
        <f t="shared" si="39"/>
        <v>0</v>
      </c>
      <c r="T179" s="227">
        <v>6</v>
      </c>
      <c r="U179" s="227">
        <v>0</v>
      </c>
      <c r="V179" s="227"/>
      <c r="W179" s="229">
        <v>0</v>
      </c>
      <c r="X179" s="229">
        <v>0</v>
      </c>
      <c r="Y179" s="229">
        <v>0</v>
      </c>
      <c r="Z179" s="229">
        <v>0</v>
      </c>
      <c r="AA179" s="229">
        <f t="shared" si="40"/>
        <v>0</v>
      </c>
      <c r="AC179" s="347"/>
    </row>
    <row r="180" spans="1:30" s="230" customFormat="1" x14ac:dyDescent="0.15">
      <c r="A180" s="225">
        <v>5</v>
      </c>
      <c r="B180" s="224" t="s">
        <v>247</v>
      </c>
      <c r="C180" s="225" t="s">
        <v>50</v>
      </c>
      <c r="D180" s="225" t="s">
        <v>51</v>
      </c>
      <c r="E180" s="248" t="s">
        <v>238</v>
      </c>
      <c r="F180" s="223" t="s">
        <v>248</v>
      </c>
      <c r="G180" s="243" t="s">
        <v>239</v>
      </c>
      <c r="H180" s="227">
        <v>1</v>
      </c>
      <c r="I180" s="227">
        <v>0</v>
      </c>
      <c r="J180" s="227">
        <v>1</v>
      </c>
      <c r="K180" s="227">
        <v>0</v>
      </c>
      <c r="L180" s="227">
        <v>0</v>
      </c>
      <c r="M180" s="227">
        <f t="shared" si="37"/>
        <v>0</v>
      </c>
      <c r="N180" s="227">
        <v>0</v>
      </c>
      <c r="O180" s="227">
        <v>0</v>
      </c>
      <c r="P180" s="227">
        <f t="shared" si="38"/>
        <v>0</v>
      </c>
      <c r="Q180" s="227">
        <v>0</v>
      </c>
      <c r="R180" s="227">
        <v>0</v>
      </c>
      <c r="S180" s="227">
        <f t="shared" si="39"/>
        <v>0</v>
      </c>
      <c r="T180" s="227">
        <v>6</v>
      </c>
      <c r="U180" s="227">
        <v>0</v>
      </c>
      <c r="V180" s="227"/>
      <c r="W180" s="229">
        <v>0</v>
      </c>
      <c r="X180" s="229">
        <v>0</v>
      </c>
      <c r="Y180" s="229">
        <v>0</v>
      </c>
      <c r="Z180" s="229">
        <v>0</v>
      </c>
      <c r="AA180" s="229">
        <f t="shared" si="40"/>
        <v>0</v>
      </c>
      <c r="AC180" s="347"/>
    </row>
    <row r="181" spans="1:30" s="230" customFormat="1" ht="13" x14ac:dyDescent="0.15">
      <c r="A181" s="225">
        <v>6</v>
      </c>
      <c r="B181" s="331" t="s">
        <v>249</v>
      </c>
      <c r="C181" s="225" t="s">
        <v>50</v>
      </c>
      <c r="D181" s="240" t="s">
        <v>76</v>
      </c>
      <c r="E181" s="248" t="s">
        <v>238</v>
      </c>
      <c r="F181" s="242" t="s">
        <v>250</v>
      </c>
      <c r="G181" s="332" t="s">
        <v>239</v>
      </c>
      <c r="H181" s="333">
        <v>1</v>
      </c>
      <c r="I181" s="333">
        <v>0</v>
      </c>
      <c r="J181" s="333">
        <v>1</v>
      </c>
      <c r="K181" s="333">
        <v>0</v>
      </c>
      <c r="L181" s="333">
        <v>0</v>
      </c>
      <c r="M181" s="227">
        <f t="shared" si="37"/>
        <v>0</v>
      </c>
      <c r="N181" s="333">
        <v>0</v>
      </c>
      <c r="O181" s="333">
        <v>0</v>
      </c>
      <c r="P181" s="227">
        <f t="shared" si="38"/>
        <v>0</v>
      </c>
      <c r="Q181" s="333">
        <v>0</v>
      </c>
      <c r="R181" s="333">
        <v>0</v>
      </c>
      <c r="S181" s="227">
        <f t="shared" si="39"/>
        <v>0</v>
      </c>
      <c r="T181" s="333">
        <v>5</v>
      </c>
      <c r="U181" s="333">
        <v>0</v>
      </c>
      <c r="V181" s="333"/>
      <c r="W181" s="335">
        <v>0</v>
      </c>
      <c r="X181" s="335">
        <v>0</v>
      </c>
      <c r="Y181" s="335">
        <v>0</v>
      </c>
      <c r="Z181" s="335">
        <v>0</v>
      </c>
      <c r="AA181" s="229">
        <f t="shared" si="40"/>
        <v>0</v>
      </c>
      <c r="AC181" s="347"/>
    </row>
    <row r="182" spans="1:30" s="230" customFormat="1" ht="13" x14ac:dyDescent="0.15">
      <c r="A182" s="225">
        <v>7</v>
      </c>
      <c r="B182" s="224" t="s">
        <v>251</v>
      </c>
      <c r="C182" s="225" t="s">
        <v>50</v>
      </c>
      <c r="D182" s="240" t="s">
        <v>76</v>
      </c>
      <c r="E182" s="248" t="s">
        <v>238</v>
      </c>
      <c r="F182" s="270" t="s">
        <v>252</v>
      </c>
      <c r="G182" s="243" t="s">
        <v>239</v>
      </c>
      <c r="H182" s="227">
        <v>1</v>
      </c>
      <c r="I182" s="227">
        <v>0</v>
      </c>
      <c r="J182" s="227">
        <v>1</v>
      </c>
      <c r="K182" s="227">
        <v>0</v>
      </c>
      <c r="L182" s="227">
        <v>0</v>
      </c>
      <c r="M182" s="227">
        <f t="shared" si="37"/>
        <v>0</v>
      </c>
      <c r="N182" s="227">
        <v>0</v>
      </c>
      <c r="O182" s="227">
        <v>0</v>
      </c>
      <c r="P182" s="227">
        <f t="shared" si="38"/>
        <v>0</v>
      </c>
      <c r="Q182" s="227">
        <v>0</v>
      </c>
      <c r="R182" s="227">
        <v>0</v>
      </c>
      <c r="S182" s="227">
        <f t="shared" si="39"/>
        <v>0</v>
      </c>
      <c r="T182" s="227">
        <v>6</v>
      </c>
      <c r="U182" s="227">
        <v>0</v>
      </c>
      <c r="V182" s="227"/>
      <c r="W182" s="229">
        <v>0</v>
      </c>
      <c r="X182" s="229">
        <v>0</v>
      </c>
      <c r="Y182" s="229">
        <v>0</v>
      </c>
      <c r="Z182" s="229">
        <v>0</v>
      </c>
      <c r="AA182" s="229">
        <f t="shared" si="40"/>
        <v>0</v>
      </c>
      <c r="AC182" s="347"/>
    </row>
    <row r="183" spans="1:30" s="230" customFormat="1" ht="13" x14ac:dyDescent="0.15">
      <c r="A183" s="225">
        <v>8</v>
      </c>
      <c r="B183" s="224" t="s">
        <v>253</v>
      </c>
      <c r="C183" s="225" t="s">
        <v>50</v>
      </c>
      <c r="D183" s="240" t="s">
        <v>76</v>
      </c>
      <c r="E183" s="248" t="s">
        <v>238</v>
      </c>
      <c r="F183" s="223" t="s">
        <v>254</v>
      </c>
      <c r="G183" s="243" t="s">
        <v>239</v>
      </c>
      <c r="H183" s="227">
        <v>1</v>
      </c>
      <c r="I183" s="227">
        <v>0</v>
      </c>
      <c r="J183" s="227">
        <v>1</v>
      </c>
      <c r="K183" s="227">
        <v>0</v>
      </c>
      <c r="L183" s="227">
        <v>0</v>
      </c>
      <c r="M183" s="227">
        <f t="shared" si="37"/>
        <v>0</v>
      </c>
      <c r="N183" s="227">
        <v>0</v>
      </c>
      <c r="O183" s="227">
        <v>0</v>
      </c>
      <c r="P183" s="227">
        <f t="shared" si="38"/>
        <v>0</v>
      </c>
      <c r="Q183" s="227">
        <v>0</v>
      </c>
      <c r="R183" s="227">
        <v>0</v>
      </c>
      <c r="S183" s="227">
        <f t="shared" si="39"/>
        <v>0</v>
      </c>
      <c r="T183" s="227">
        <v>6</v>
      </c>
      <c r="U183" s="227">
        <v>0</v>
      </c>
      <c r="V183" s="227"/>
      <c r="W183" s="229">
        <v>0</v>
      </c>
      <c r="X183" s="229">
        <v>0</v>
      </c>
      <c r="Y183" s="229">
        <v>0</v>
      </c>
      <c r="Z183" s="229">
        <v>0</v>
      </c>
      <c r="AA183" s="229">
        <f t="shared" si="40"/>
        <v>0</v>
      </c>
      <c r="AB183" s="288"/>
      <c r="AC183" s="348"/>
    </row>
    <row r="184" spans="1:30" s="230" customFormat="1" ht="13" x14ac:dyDescent="0.15">
      <c r="A184" s="225">
        <v>9</v>
      </c>
      <c r="B184" s="224" t="s">
        <v>255</v>
      </c>
      <c r="C184" s="225" t="s">
        <v>50</v>
      </c>
      <c r="D184" s="240" t="s">
        <v>76</v>
      </c>
      <c r="E184" s="248" t="s">
        <v>238</v>
      </c>
      <c r="F184" s="223" t="s">
        <v>256</v>
      </c>
      <c r="G184" s="243" t="s">
        <v>239</v>
      </c>
      <c r="H184" s="227">
        <v>1</v>
      </c>
      <c r="I184" s="227">
        <v>0</v>
      </c>
      <c r="J184" s="227">
        <v>1</v>
      </c>
      <c r="K184" s="227">
        <v>0</v>
      </c>
      <c r="L184" s="227">
        <v>0</v>
      </c>
      <c r="M184" s="227">
        <f t="shared" si="37"/>
        <v>0</v>
      </c>
      <c r="N184" s="227">
        <v>0</v>
      </c>
      <c r="O184" s="227">
        <v>0</v>
      </c>
      <c r="P184" s="227">
        <f t="shared" si="38"/>
        <v>0</v>
      </c>
      <c r="Q184" s="227">
        <v>0</v>
      </c>
      <c r="R184" s="227">
        <v>0</v>
      </c>
      <c r="S184" s="227">
        <f t="shared" si="39"/>
        <v>0</v>
      </c>
      <c r="T184" s="227">
        <v>6</v>
      </c>
      <c r="U184" s="227">
        <v>0</v>
      </c>
      <c r="V184" s="227"/>
      <c r="W184" s="229">
        <v>0</v>
      </c>
      <c r="X184" s="229">
        <v>0</v>
      </c>
      <c r="Y184" s="229">
        <v>0</v>
      </c>
      <c r="Z184" s="229">
        <v>0</v>
      </c>
      <c r="AA184" s="229">
        <f t="shared" si="40"/>
        <v>0</v>
      </c>
    </row>
    <row r="185" spans="1:30" s="233" customFormat="1" ht="13" x14ac:dyDescent="0.15">
      <c r="A185" s="225">
        <v>10</v>
      </c>
      <c r="B185" s="224" t="s">
        <v>259</v>
      </c>
      <c r="C185" s="225" t="s">
        <v>50</v>
      </c>
      <c r="D185" s="240" t="s">
        <v>76</v>
      </c>
      <c r="E185" s="248" t="s">
        <v>238</v>
      </c>
      <c r="F185" s="223" t="s">
        <v>260</v>
      </c>
      <c r="G185" s="243" t="s">
        <v>239</v>
      </c>
      <c r="H185" s="227">
        <v>1</v>
      </c>
      <c r="I185" s="227">
        <v>0</v>
      </c>
      <c r="J185" s="227">
        <v>1</v>
      </c>
      <c r="K185" s="227">
        <v>210</v>
      </c>
      <c r="L185" s="227">
        <v>31</v>
      </c>
      <c r="M185" s="227">
        <f t="shared" si="37"/>
        <v>241</v>
      </c>
      <c r="N185" s="227">
        <v>1</v>
      </c>
      <c r="O185" s="227">
        <v>3</v>
      </c>
      <c r="P185" s="227">
        <f t="shared" si="38"/>
        <v>4</v>
      </c>
      <c r="Q185" s="227">
        <v>0</v>
      </c>
      <c r="R185" s="227">
        <v>0</v>
      </c>
      <c r="S185" s="227">
        <f t="shared" si="39"/>
        <v>0</v>
      </c>
      <c r="T185" s="227">
        <v>6</v>
      </c>
      <c r="U185" s="227">
        <v>1</v>
      </c>
      <c r="V185" s="228" t="s">
        <v>663</v>
      </c>
      <c r="W185" s="229">
        <v>117684618</v>
      </c>
      <c r="X185" s="229">
        <v>66360360</v>
      </c>
      <c r="Y185" s="229">
        <v>631939300</v>
      </c>
      <c r="Z185" s="229">
        <v>25468618</v>
      </c>
      <c r="AA185" s="229">
        <f t="shared" si="40"/>
        <v>184044978</v>
      </c>
    </row>
    <row r="186" spans="1:30" s="233" customFormat="1" ht="13" x14ac:dyDescent="0.15">
      <c r="A186" s="225">
        <v>11</v>
      </c>
      <c r="B186" s="224" t="s">
        <v>261</v>
      </c>
      <c r="C186" s="225" t="s">
        <v>50</v>
      </c>
      <c r="D186" s="240" t="s">
        <v>76</v>
      </c>
      <c r="E186" s="248" t="s">
        <v>238</v>
      </c>
      <c r="F186" s="223" t="s">
        <v>262</v>
      </c>
      <c r="G186" s="243" t="s">
        <v>239</v>
      </c>
      <c r="H186" s="227">
        <v>1</v>
      </c>
      <c r="I186" s="227">
        <v>0</v>
      </c>
      <c r="J186" s="227">
        <v>1</v>
      </c>
      <c r="K186" s="227">
        <v>334</v>
      </c>
      <c r="L186" s="227">
        <v>107</v>
      </c>
      <c r="M186" s="227">
        <f t="shared" si="37"/>
        <v>441</v>
      </c>
      <c r="N186" s="227">
        <v>0</v>
      </c>
      <c r="O186" s="227">
        <v>0</v>
      </c>
      <c r="P186" s="227">
        <f t="shared" si="38"/>
        <v>0</v>
      </c>
      <c r="Q186" s="227">
        <v>0</v>
      </c>
      <c r="R186" s="227">
        <v>0</v>
      </c>
      <c r="S186" s="227">
        <f t="shared" si="39"/>
        <v>0</v>
      </c>
      <c r="T186" s="227">
        <v>6</v>
      </c>
      <c r="U186" s="227">
        <v>1</v>
      </c>
      <c r="V186" s="228" t="s">
        <v>664</v>
      </c>
      <c r="W186" s="229">
        <v>149514000</v>
      </c>
      <c r="X186" s="229">
        <v>0</v>
      </c>
      <c r="Y186" s="229">
        <v>40489000</v>
      </c>
      <c r="Z186" s="229">
        <v>19345445</v>
      </c>
      <c r="AA186" s="229">
        <f t="shared" si="40"/>
        <v>149514000</v>
      </c>
    </row>
    <row r="187" spans="1:30" s="230" customFormat="1" ht="13" x14ac:dyDescent="0.15">
      <c r="A187" s="225">
        <v>12</v>
      </c>
      <c r="B187" s="224" t="s">
        <v>665</v>
      </c>
      <c r="C187" s="225" t="s">
        <v>50</v>
      </c>
      <c r="D187" s="240" t="s">
        <v>76</v>
      </c>
      <c r="E187" s="248" t="s">
        <v>238</v>
      </c>
      <c r="F187" s="270" t="s">
        <v>264</v>
      </c>
      <c r="G187" s="243" t="s">
        <v>265</v>
      </c>
      <c r="H187" s="227">
        <v>1</v>
      </c>
      <c r="I187" s="227">
        <v>0</v>
      </c>
      <c r="J187" s="227">
        <v>1</v>
      </c>
      <c r="K187" s="227">
        <v>20</v>
      </c>
      <c r="L187" s="227">
        <v>5</v>
      </c>
      <c r="M187" s="227">
        <f t="shared" si="37"/>
        <v>25</v>
      </c>
      <c r="N187" s="227">
        <v>0</v>
      </c>
      <c r="O187" s="227">
        <v>0</v>
      </c>
      <c r="P187" s="227">
        <f t="shared" si="38"/>
        <v>0</v>
      </c>
      <c r="Q187" s="227">
        <v>0</v>
      </c>
      <c r="R187" s="227">
        <v>0</v>
      </c>
      <c r="S187" s="227">
        <f t="shared" si="39"/>
        <v>0</v>
      </c>
      <c r="T187" s="227">
        <v>6</v>
      </c>
      <c r="U187" s="227">
        <v>1</v>
      </c>
      <c r="V187" s="228" t="s">
        <v>666</v>
      </c>
      <c r="W187" s="229">
        <v>3282534860</v>
      </c>
      <c r="X187" s="229">
        <v>2681500</v>
      </c>
      <c r="Y187" s="229">
        <v>379646972</v>
      </c>
      <c r="Z187" s="229">
        <v>90125840</v>
      </c>
      <c r="AA187" s="229">
        <f t="shared" si="40"/>
        <v>3285216360</v>
      </c>
    </row>
    <row r="188" spans="1:30" s="230" customFormat="1" ht="13" x14ac:dyDescent="0.15">
      <c r="A188" s="225">
        <v>13</v>
      </c>
      <c r="B188" s="331" t="s">
        <v>514</v>
      </c>
      <c r="C188" s="225" t="s">
        <v>50</v>
      </c>
      <c r="D188" s="240" t="s">
        <v>438</v>
      </c>
      <c r="E188" s="248" t="s">
        <v>238</v>
      </c>
      <c r="F188" s="349" t="s">
        <v>515</v>
      </c>
      <c r="G188" s="243" t="s">
        <v>239</v>
      </c>
      <c r="H188" s="333">
        <v>1</v>
      </c>
      <c r="I188" s="333">
        <v>0</v>
      </c>
      <c r="J188" s="333">
        <v>1</v>
      </c>
      <c r="K188" s="333">
        <v>169</v>
      </c>
      <c r="L188" s="333">
        <v>19</v>
      </c>
      <c r="M188" s="227">
        <f t="shared" si="37"/>
        <v>188</v>
      </c>
      <c r="N188" s="333">
        <v>0</v>
      </c>
      <c r="O188" s="333">
        <v>3</v>
      </c>
      <c r="P188" s="227">
        <f t="shared" si="38"/>
        <v>3</v>
      </c>
      <c r="Q188" s="333">
        <v>0</v>
      </c>
      <c r="R188" s="333">
        <v>0</v>
      </c>
      <c r="S188" s="227">
        <f t="shared" si="39"/>
        <v>0</v>
      </c>
      <c r="T188" s="333">
        <v>6</v>
      </c>
      <c r="U188" s="333">
        <v>1</v>
      </c>
      <c r="V188" s="334" t="s">
        <v>591</v>
      </c>
      <c r="W188" s="335">
        <v>212327415</v>
      </c>
      <c r="X188" s="335">
        <v>759589979</v>
      </c>
      <c r="Y188" s="335">
        <v>1829050384</v>
      </c>
      <c r="Z188" s="335">
        <v>37017617</v>
      </c>
      <c r="AA188" s="229">
        <f t="shared" si="40"/>
        <v>971917394</v>
      </c>
    </row>
    <row r="189" spans="1:30" s="230" customFormat="1" x14ac:dyDescent="0.15">
      <c r="A189" s="225">
        <v>14</v>
      </c>
      <c r="B189" s="224" t="s">
        <v>667</v>
      </c>
      <c r="C189" s="225" t="s">
        <v>50</v>
      </c>
      <c r="D189" s="225" t="s">
        <v>94</v>
      </c>
      <c r="E189" s="248" t="s">
        <v>238</v>
      </c>
      <c r="F189" s="223" t="s">
        <v>668</v>
      </c>
      <c r="G189" s="243" t="s">
        <v>239</v>
      </c>
      <c r="H189" s="227">
        <v>1</v>
      </c>
      <c r="I189" s="227">
        <v>0</v>
      </c>
      <c r="J189" s="227">
        <v>1</v>
      </c>
      <c r="K189" s="227">
        <v>100</v>
      </c>
      <c r="L189" s="227">
        <v>16</v>
      </c>
      <c r="M189" s="227">
        <f t="shared" si="37"/>
        <v>116</v>
      </c>
      <c r="N189" s="227">
        <v>3</v>
      </c>
      <c r="O189" s="227">
        <v>1</v>
      </c>
      <c r="P189" s="227">
        <f t="shared" si="38"/>
        <v>4</v>
      </c>
      <c r="Q189" s="227">
        <v>0</v>
      </c>
      <c r="R189" s="227">
        <v>0</v>
      </c>
      <c r="S189" s="227">
        <f t="shared" si="39"/>
        <v>0</v>
      </c>
      <c r="T189" s="227">
        <v>6</v>
      </c>
      <c r="U189" s="227">
        <v>1</v>
      </c>
      <c r="V189" s="228" t="s">
        <v>669</v>
      </c>
      <c r="W189" s="229">
        <v>10447390</v>
      </c>
      <c r="X189" s="229">
        <v>341023296</v>
      </c>
      <c r="Y189" s="229">
        <v>372219840</v>
      </c>
      <c r="Z189" s="229">
        <v>7047390</v>
      </c>
      <c r="AA189" s="229">
        <f t="shared" si="40"/>
        <v>351470686</v>
      </c>
    </row>
    <row r="190" spans="1:30" s="230" customFormat="1" x14ac:dyDescent="0.15">
      <c r="A190" s="225">
        <v>15</v>
      </c>
      <c r="B190" s="224" t="s">
        <v>266</v>
      </c>
      <c r="C190" s="225" t="s">
        <v>50</v>
      </c>
      <c r="D190" s="225" t="s">
        <v>94</v>
      </c>
      <c r="E190" s="248" t="s">
        <v>238</v>
      </c>
      <c r="F190" s="223" t="s">
        <v>267</v>
      </c>
      <c r="G190" s="243" t="s">
        <v>239</v>
      </c>
      <c r="H190" s="227">
        <v>1</v>
      </c>
      <c r="I190" s="227">
        <v>0</v>
      </c>
      <c r="J190" s="227">
        <v>1</v>
      </c>
      <c r="K190" s="227">
        <v>0</v>
      </c>
      <c r="L190" s="227">
        <v>0</v>
      </c>
      <c r="M190" s="227">
        <f t="shared" si="37"/>
        <v>0</v>
      </c>
      <c r="N190" s="227">
        <v>0</v>
      </c>
      <c r="O190" s="227">
        <v>0</v>
      </c>
      <c r="P190" s="227">
        <f t="shared" si="38"/>
        <v>0</v>
      </c>
      <c r="Q190" s="227">
        <v>0</v>
      </c>
      <c r="R190" s="227">
        <v>0</v>
      </c>
      <c r="S190" s="227">
        <f t="shared" si="39"/>
        <v>0</v>
      </c>
      <c r="T190" s="227">
        <v>6</v>
      </c>
      <c r="U190" s="227">
        <v>0</v>
      </c>
      <c r="V190" s="227"/>
      <c r="W190" s="229">
        <v>0</v>
      </c>
      <c r="X190" s="229">
        <v>0</v>
      </c>
      <c r="Y190" s="229">
        <v>0</v>
      </c>
      <c r="Z190" s="229">
        <v>0</v>
      </c>
      <c r="AA190" s="229">
        <f t="shared" si="40"/>
        <v>0</v>
      </c>
    </row>
    <row r="191" spans="1:30" s="230" customFormat="1" x14ac:dyDescent="0.15">
      <c r="A191" s="225">
        <v>16</v>
      </c>
      <c r="B191" s="224" t="s">
        <v>268</v>
      </c>
      <c r="C191" s="225" t="s">
        <v>50</v>
      </c>
      <c r="D191" s="225" t="s">
        <v>94</v>
      </c>
      <c r="E191" s="248" t="s">
        <v>238</v>
      </c>
      <c r="F191" s="223" t="s">
        <v>269</v>
      </c>
      <c r="G191" s="243" t="s">
        <v>239</v>
      </c>
      <c r="H191" s="227">
        <v>1</v>
      </c>
      <c r="I191" s="227">
        <v>0</v>
      </c>
      <c r="J191" s="227">
        <v>1</v>
      </c>
      <c r="K191" s="227">
        <v>0</v>
      </c>
      <c r="L191" s="227">
        <v>0</v>
      </c>
      <c r="M191" s="227">
        <f t="shared" si="37"/>
        <v>0</v>
      </c>
      <c r="N191" s="227">
        <v>0</v>
      </c>
      <c r="O191" s="227">
        <v>0</v>
      </c>
      <c r="P191" s="227">
        <f t="shared" si="38"/>
        <v>0</v>
      </c>
      <c r="Q191" s="227">
        <v>0</v>
      </c>
      <c r="R191" s="227">
        <v>0</v>
      </c>
      <c r="S191" s="227">
        <f t="shared" si="39"/>
        <v>0</v>
      </c>
      <c r="T191" s="227">
        <v>6</v>
      </c>
      <c r="U191" s="227">
        <v>0</v>
      </c>
      <c r="V191" s="227"/>
      <c r="W191" s="229">
        <v>0</v>
      </c>
      <c r="X191" s="229">
        <v>0</v>
      </c>
      <c r="Y191" s="229">
        <v>0</v>
      </c>
      <c r="Z191" s="229">
        <v>0</v>
      </c>
      <c r="AA191" s="229">
        <f t="shared" si="40"/>
        <v>0</v>
      </c>
    </row>
    <row r="192" spans="1:30" s="230" customFormat="1" x14ac:dyDescent="0.15">
      <c r="A192" s="225">
        <v>17</v>
      </c>
      <c r="B192" s="289" t="s">
        <v>270</v>
      </c>
      <c r="C192" s="225" t="s">
        <v>50</v>
      </c>
      <c r="D192" s="225" t="s">
        <v>94</v>
      </c>
      <c r="E192" s="248" t="s">
        <v>238</v>
      </c>
      <c r="F192" s="290" t="s">
        <v>271</v>
      </c>
      <c r="G192" s="318" t="s">
        <v>239</v>
      </c>
      <c r="H192" s="291">
        <v>1</v>
      </c>
      <c r="I192" s="291">
        <v>0</v>
      </c>
      <c r="J192" s="291">
        <v>1</v>
      </c>
      <c r="K192" s="291">
        <v>0</v>
      </c>
      <c r="L192" s="291">
        <v>0</v>
      </c>
      <c r="M192" s="227">
        <f t="shared" si="37"/>
        <v>0</v>
      </c>
      <c r="N192" s="291">
        <v>0</v>
      </c>
      <c r="O192" s="291">
        <v>0</v>
      </c>
      <c r="P192" s="239">
        <f t="shared" si="38"/>
        <v>0</v>
      </c>
      <c r="Q192" s="291">
        <v>0</v>
      </c>
      <c r="R192" s="291">
        <v>0</v>
      </c>
      <c r="S192" s="239">
        <f t="shared" si="39"/>
        <v>0</v>
      </c>
      <c r="T192" s="291">
        <v>6</v>
      </c>
      <c r="U192" s="291">
        <v>0</v>
      </c>
      <c r="V192" s="291"/>
      <c r="W192" s="292">
        <v>0</v>
      </c>
      <c r="X192" s="292">
        <v>0</v>
      </c>
      <c r="Y192" s="292">
        <v>0</v>
      </c>
      <c r="Z192" s="292">
        <v>0</v>
      </c>
      <c r="AA192" s="229">
        <f t="shared" si="40"/>
        <v>0</v>
      </c>
    </row>
    <row r="193" spans="1:27" s="230" customFormat="1" ht="13" x14ac:dyDescent="0.15">
      <c r="A193" s="225">
        <v>18</v>
      </c>
      <c r="B193" s="338" t="s">
        <v>272</v>
      </c>
      <c r="C193" s="294" t="s">
        <v>50</v>
      </c>
      <c r="D193" s="294" t="s">
        <v>273</v>
      </c>
      <c r="E193" s="350" t="s">
        <v>238</v>
      </c>
      <c r="F193" s="225" t="s">
        <v>274</v>
      </c>
      <c r="G193" s="250" t="s">
        <v>265</v>
      </c>
      <c r="H193" s="251">
        <v>1</v>
      </c>
      <c r="I193" s="251">
        <v>0</v>
      </c>
      <c r="J193" s="251">
        <v>1</v>
      </c>
      <c r="K193" s="251">
        <v>19</v>
      </c>
      <c r="L193" s="251">
        <v>6</v>
      </c>
      <c r="M193" s="251">
        <f t="shared" si="37"/>
        <v>25</v>
      </c>
      <c r="N193" s="251">
        <v>0</v>
      </c>
      <c r="O193" s="251">
        <v>0</v>
      </c>
      <c r="P193" s="251">
        <f t="shared" si="38"/>
        <v>0</v>
      </c>
      <c r="Q193" s="251">
        <v>0</v>
      </c>
      <c r="R193" s="251">
        <v>0</v>
      </c>
      <c r="S193" s="251">
        <f t="shared" si="39"/>
        <v>0</v>
      </c>
      <c r="T193" s="251">
        <v>6</v>
      </c>
      <c r="U193" s="251">
        <v>1</v>
      </c>
      <c r="V193" s="276" t="s">
        <v>666</v>
      </c>
      <c r="W193" s="252">
        <v>40619500</v>
      </c>
      <c r="X193" s="252">
        <v>0</v>
      </c>
      <c r="Y193" s="252">
        <v>23660000</v>
      </c>
      <c r="Z193" s="252">
        <v>10119500</v>
      </c>
      <c r="AA193" s="252">
        <f t="shared" si="40"/>
        <v>40619500</v>
      </c>
    </row>
    <row r="194" spans="1:27" s="230" customFormat="1" ht="13" x14ac:dyDescent="0.15">
      <c r="A194" s="225">
        <v>19</v>
      </c>
      <c r="B194" s="295" t="s">
        <v>275</v>
      </c>
      <c r="C194" s="294" t="s">
        <v>50</v>
      </c>
      <c r="D194" s="294" t="s">
        <v>273</v>
      </c>
      <c r="E194" s="350" t="s">
        <v>238</v>
      </c>
      <c r="F194" s="225" t="s">
        <v>276</v>
      </c>
      <c r="G194" s="250" t="s">
        <v>265</v>
      </c>
      <c r="H194" s="251">
        <v>1</v>
      </c>
      <c r="I194" s="251">
        <v>0</v>
      </c>
      <c r="J194" s="251">
        <v>1</v>
      </c>
      <c r="K194" s="251">
        <v>20</v>
      </c>
      <c r="L194" s="251">
        <v>7</v>
      </c>
      <c r="M194" s="251">
        <f t="shared" si="37"/>
        <v>27</v>
      </c>
      <c r="N194" s="251">
        <v>0</v>
      </c>
      <c r="O194" s="251">
        <v>0</v>
      </c>
      <c r="P194" s="251">
        <f t="shared" si="38"/>
        <v>0</v>
      </c>
      <c r="Q194" s="251">
        <v>0</v>
      </c>
      <c r="R194" s="251">
        <v>0</v>
      </c>
      <c r="S194" s="251">
        <f t="shared" si="39"/>
        <v>0</v>
      </c>
      <c r="T194" s="251">
        <v>6</v>
      </c>
      <c r="U194" s="251">
        <v>1</v>
      </c>
      <c r="V194" s="276" t="s">
        <v>670</v>
      </c>
      <c r="W194" s="252">
        <v>68001500</v>
      </c>
      <c r="X194" s="252">
        <v>0</v>
      </c>
      <c r="Y194" s="252">
        <v>38710000</v>
      </c>
      <c r="Z194" s="252">
        <v>13841500</v>
      </c>
      <c r="AA194" s="252">
        <f t="shared" si="40"/>
        <v>68001500</v>
      </c>
    </row>
    <row r="195" spans="1:27" s="230" customFormat="1" ht="13" x14ac:dyDescent="0.15">
      <c r="A195" s="225">
        <v>20</v>
      </c>
      <c r="B195" s="295" t="s">
        <v>277</v>
      </c>
      <c r="C195" s="294" t="s">
        <v>50</v>
      </c>
      <c r="D195" s="294" t="s">
        <v>273</v>
      </c>
      <c r="E195" s="350" t="s">
        <v>238</v>
      </c>
      <c r="F195" s="225" t="s">
        <v>278</v>
      </c>
      <c r="G195" s="250" t="s">
        <v>265</v>
      </c>
      <c r="H195" s="251">
        <v>1</v>
      </c>
      <c r="I195" s="251">
        <v>0</v>
      </c>
      <c r="J195" s="251">
        <v>1</v>
      </c>
      <c r="K195" s="251">
        <v>0</v>
      </c>
      <c r="L195" s="251">
        <v>0</v>
      </c>
      <c r="M195" s="251">
        <f t="shared" si="37"/>
        <v>0</v>
      </c>
      <c r="N195" s="251">
        <v>0</v>
      </c>
      <c r="O195" s="251">
        <v>0</v>
      </c>
      <c r="P195" s="251">
        <f t="shared" si="38"/>
        <v>0</v>
      </c>
      <c r="Q195" s="251">
        <v>0</v>
      </c>
      <c r="R195" s="251">
        <v>0</v>
      </c>
      <c r="S195" s="251">
        <f t="shared" si="39"/>
        <v>0</v>
      </c>
      <c r="T195" s="251">
        <v>6</v>
      </c>
      <c r="U195" s="251">
        <v>0</v>
      </c>
      <c r="V195" s="251"/>
      <c r="W195" s="252">
        <v>0</v>
      </c>
      <c r="X195" s="252">
        <v>0</v>
      </c>
      <c r="Y195" s="252">
        <v>0</v>
      </c>
      <c r="Z195" s="252">
        <v>0</v>
      </c>
      <c r="AA195" s="252">
        <f t="shared" si="40"/>
        <v>0</v>
      </c>
    </row>
    <row r="196" spans="1:27" s="230" customFormat="1" ht="13" x14ac:dyDescent="0.15">
      <c r="A196" s="225">
        <v>21</v>
      </c>
      <c r="B196" s="295" t="s">
        <v>279</v>
      </c>
      <c r="C196" s="294" t="s">
        <v>50</v>
      </c>
      <c r="D196" s="294" t="s">
        <v>273</v>
      </c>
      <c r="E196" s="350" t="s">
        <v>238</v>
      </c>
      <c r="F196" s="225" t="s">
        <v>280</v>
      </c>
      <c r="G196" s="250" t="s">
        <v>265</v>
      </c>
      <c r="H196" s="251">
        <v>1</v>
      </c>
      <c r="I196" s="251">
        <v>0</v>
      </c>
      <c r="J196" s="251">
        <v>1</v>
      </c>
      <c r="K196" s="251">
        <v>0</v>
      </c>
      <c r="L196" s="251">
        <v>0</v>
      </c>
      <c r="M196" s="251">
        <f t="shared" si="37"/>
        <v>0</v>
      </c>
      <c r="N196" s="251">
        <v>0</v>
      </c>
      <c r="O196" s="251">
        <v>0</v>
      </c>
      <c r="P196" s="251">
        <f t="shared" si="38"/>
        <v>0</v>
      </c>
      <c r="Q196" s="251">
        <v>0</v>
      </c>
      <c r="R196" s="251">
        <v>0</v>
      </c>
      <c r="S196" s="251">
        <f t="shared" si="39"/>
        <v>0</v>
      </c>
      <c r="T196" s="251">
        <v>6</v>
      </c>
      <c r="U196" s="251">
        <v>0</v>
      </c>
      <c r="V196" s="251"/>
      <c r="W196" s="252">
        <v>0</v>
      </c>
      <c r="X196" s="252">
        <v>0</v>
      </c>
      <c r="Y196" s="252">
        <v>0</v>
      </c>
      <c r="Z196" s="252">
        <v>0</v>
      </c>
      <c r="AA196" s="252">
        <f t="shared" si="40"/>
        <v>0</v>
      </c>
    </row>
    <row r="197" spans="1:27" s="230" customFormat="1" ht="13" x14ac:dyDescent="0.15">
      <c r="A197" s="225">
        <v>22</v>
      </c>
      <c r="B197" s="295" t="s">
        <v>281</v>
      </c>
      <c r="C197" s="294" t="s">
        <v>50</v>
      </c>
      <c r="D197" s="294" t="s">
        <v>273</v>
      </c>
      <c r="E197" s="350" t="s">
        <v>238</v>
      </c>
      <c r="F197" s="225" t="s">
        <v>282</v>
      </c>
      <c r="G197" s="250" t="s">
        <v>265</v>
      </c>
      <c r="H197" s="251">
        <v>1</v>
      </c>
      <c r="I197" s="251">
        <v>0</v>
      </c>
      <c r="J197" s="251">
        <v>1</v>
      </c>
      <c r="K197" s="251">
        <v>0</v>
      </c>
      <c r="L197" s="251">
        <v>0</v>
      </c>
      <c r="M197" s="251">
        <f t="shared" si="37"/>
        <v>0</v>
      </c>
      <c r="N197" s="251">
        <v>0</v>
      </c>
      <c r="O197" s="251">
        <v>0</v>
      </c>
      <c r="P197" s="251">
        <f t="shared" si="38"/>
        <v>0</v>
      </c>
      <c r="Q197" s="251">
        <v>0</v>
      </c>
      <c r="R197" s="251">
        <v>0</v>
      </c>
      <c r="S197" s="251">
        <f t="shared" si="39"/>
        <v>0</v>
      </c>
      <c r="T197" s="251">
        <v>6</v>
      </c>
      <c r="U197" s="251">
        <v>0</v>
      </c>
      <c r="V197" s="251"/>
      <c r="W197" s="252">
        <v>0</v>
      </c>
      <c r="X197" s="252">
        <v>0</v>
      </c>
      <c r="Y197" s="252">
        <v>0</v>
      </c>
      <c r="Z197" s="252">
        <v>0</v>
      </c>
      <c r="AA197" s="252">
        <f t="shared" si="40"/>
        <v>0</v>
      </c>
    </row>
    <row r="198" spans="1:27" s="230" customFormat="1" ht="13" x14ac:dyDescent="0.15">
      <c r="A198" s="225">
        <v>23</v>
      </c>
      <c r="B198" s="295" t="s">
        <v>283</v>
      </c>
      <c r="C198" s="294" t="s">
        <v>50</v>
      </c>
      <c r="D198" s="294" t="s">
        <v>273</v>
      </c>
      <c r="E198" s="350" t="s">
        <v>238</v>
      </c>
      <c r="F198" s="225" t="s">
        <v>284</v>
      </c>
      <c r="G198" s="250" t="s">
        <v>265</v>
      </c>
      <c r="H198" s="251">
        <v>1</v>
      </c>
      <c r="I198" s="251">
        <v>0</v>
      </c>
      <c r="J198" s="251">
        <v>1</v>
      </c>
      <c r="K198" s="251">
        <v>9</v>
      </c>
      <c r="L198" s="251">
        <v>0</v>
      </c>
      <c r="M198" s="251">
        <f t="shared" si="37"/>
        <v>9</v>
      </c>
      <c r="N198" s="251">
        <v>0</v>
      </c>
      <c r="O198" s="251">
        <v>0</v>
      </c>
      <c r="P198" s="251">
        <f t="shared" si="38"/>
        <v>0</v>
      </c>
      <c r="Q198" s="251">
        <v>0</v>
      </c>
      <c r="R198" s="251">
        <v>0</v>
      </c>
      <c r="S198" s="251">
        <f t="shared" si="39"/>
        <v>0</v>
      </c>
      <c r="T198" s="251">
        <v>6</v>
      </c>
      <c r="U198" s="251">
        <v>1</v>
      </c>
      <c r="V198" s="276" t="s">
        <v>671</v>
      </c>
      <c r="W198" s="252">
        <v>205794300</v>
      </c>
      <c r="X198" s="252">
        <v>0</v>
      </c>
      <c r="Y198" s="252">
        <v>219478000</v>
      </c>
      <c r="Z198" s="252">
        <v>147794300</v>
      </c>
      <c r="AA198" s="252">
        <f t="shared" si="40"/>
        <v>205794300</v>
      </c>
    </row>
    <row r="199" spans="1:27" s="230" customFormat="1" ht="13" x14ac:dyDescent="0.15">
      <c r="A199" s="225">
        <v>24</v>
      </c>
      <c r="B199" s="295" t="s">
        <v>285</v>
      </c>
      <c r="C199" s="294" t="s">
        <v>50</v>
      </c>
      <c r="D199" s="294" t="s">
        <v>273</v>
      </c>
      <c r="E199" s="350" t="s">
        <v>238</v>
      </c>
      <c r="F199" s="225" t="s">
        <v>286</v>
      </c>
      <c r="G199" s="250" t="s">
        <v>265</v>
      </c>
      <c r="H199" s="251">
        <v>1</v>
      </c>
      <c r="I199" s="251">
        <v>0</v>
      </c>
      <c r="J199" s="251">
        <v>1</v>
      </c>
      <c r="K199" s="251">
        <v>0</v>
      </c>
      <c r="L199" s="251">
        <v>0</v>
      </c>
      <c r="M199" s="251">
        <f t="shared" si="37"/>
        <v>0</v>
      </c>
      <c r="N199" s="251">
        <v>0</v>
      </c>
      <c r="O199" s="251">
        <v>0</v>
      </c>
      <c r="P199" s="251">
        <f t="shared" si="38"/>
        <v>0</v>
      </c>
      <c r="Q199" s="251">
        <v>0</v>
      </c>
      <c r="R199" s="251">
        <v>0</v>
      </c>
      <c r="S199" s="251">
        <f t="shared" si="39"/>
        <v>0</v>
      </c>
      <c r="T199" s="251">
        <v>6</v>
      </c>
      <c r="U199" s="251">
        <v>0</v>
      </c>
      <c r="V199" s="251"/>
      <c r="W199" s="252">
        <v>0</v>
      </c>
      <c r="X199" s="252">
        <v>0</v>
      </c>
      <c r="Y199" s="252">
        <v>0</v>
      </c>
      <c r="Z199" s="252">
        <v>0</v>
      </c>
      <c r="AA199" s="252">
        <f t="shared" si="40"/>
        <v>0</v>
      </c>
    </row>
    <row r="200" spans="1:27" s="230" customFormat="1" ht="13" x14ac:dyDescent="0.15">
      <c r="A200" s="225">
        <v>25</v>
      </c>
      <c r="B200" s="295" t="s">
        <v>287</v>
      </c>
      <c r="C200" s="294" t="s">
        <v>50</v>
      </c>
      <c r="D200" s="294" t="s">
        <v>273</v>
      </c>
      <c r="E200" s="350" t="s">
        <v>238</v>
      </c>
      <c r="F200" s="225" t="s">
        <v>288</v>
      </c>
      <c r="G200" s="250" t="s">
        <v>265</v>
      </c>
      <c r="H200" s="251">
        <v>1</v>
      </c>
      <c r="I200" s="251">
        <v>0</v>
      </c>
      <c r="J200" s="251">
        <v>1</v>
      </c>
      <c r="K200" s="251">
        <v>20</v>
      </c>
      <c r="L200" s="251">
        <v>6</v>
      </c>
      <c r="M200" s="251">
        <f t="shared" si="37"/>
        <v>26</v>
      </c>
      <c r="N200" s="251">
        <v>0</v>
      </c>
      <c r="O200" s="251">
        <v>1</v>
      </c>
      <c r="P200" s="251">
        <f t="shared" si="38"/>
        <v>1</v>
      </c>
      <c r="Q200" s="251">
        <v>0</v>
      </c>
      <c r="R200" s="251">
        <v>0</v>
      </c>
      <c r="S200" s="251">
        <f t="shared" si="39"/>
        <v>0</v>
      </c>
      <c r="T200" s="251">
        <v>6</v>
      </c>
      <c r="U200" s="251"/>
      <c r="V200" s="276"/>
      <c r="W200" s="252">
        <v>18750872</v>
      </c>
      <c r="X200" s="252">
        <v>10000000</v>
      </c>
      <c r="Y200" s="252">
        <v>19618026</v>
      </c>
      <c r="Z200" s="252">
        <v>470026</v>
      </c>
      <c r="AA200" s="252">
        <f t="shared" si="40"/>
        <v>28750872</v>
      </c>
    </row>
    <row r="201" spans="1:27" s="230" customFormat="1" ht="13" x14ac:dyDescent="0.15">
      <c r="A201" s="225">
        <v>26</v>
      </c>
      <c r="B201" s="295" t="s">
        <v>519</v>
      </c>
      <c r="C201" s="294" t="s">
        <v>50</v>
      </c>
      <c r="D201" s="294" t="s">
        <v>273</v>
      </c>
      <c r="E201" s="350" t="s">
        <v>238</v>
      </c>
      <c r="F201" s="225" t="s">
        <v>520</v>
      </c>
      <c r="G201" s="250" t="s">
        <v>265</v>
      </c>
      <c r="H201" s="251">
        <v>1</v>
      </c>
      <c r="I201" s="251">
        <v>0</v>
      </c>
      <c r="J201" s="251">
        <v>1</v>
      </c>
      <c r="K201" s="251">
        <v>0</v>
      </c>
      <c r="L201" s="251">
        <v>0</v>
      </c>
      <c r="M201" s="251">
        <f t="shared" si="37"/>
        <v>0</v>
      </c>
      <c r="N201" s="251">
        <v>0</v>
      </c>
      <c r="O201" s="251">
        <v>0</v>
      </c>
      <c r="P201" s="251">
        <f t="shared" si="38"/>
        <v>0</v>
      </c>
      <c r="Q201" s="251">
        <v>0</v>
      </c>
      <c r="R201" s="251">
        <v>0</v>
      </c>
      <c r="S201" s="251">
        <f t="shared" si="39"/>
        <v>0</v>
      </c>
      <c r="T201" s="251">
        <v>6</v>
      </c>
      <c r="U201" s="251">
        <v>0</v>
      </c>
      <c r="V201" s="251"/>
      <c r="W201" s="252">
        <v>0</v>
      </c>
      <c r="X201" s="252">
        <v>0</v>
      </c>
      <c r="Y201" s="252">
        <v>0</v>
      </c>
      <c r="Z201" s="252">
        <v>0</v>
      </c>
      <c r="AA201" s="252">
        <f t="shared" si="40"/>
        <v>0</v>
      </c>
    </row>
    <row r="202" spans="1:27" s="253" customFormat="1" ht="15" x14ac:dyDescent="0.2">
      <c r="A202" s="225">
        <v>27</v>
      </c>
      <c r="B202" s="351" t="s">
        <v>521</v>
      </c>
      <c r="C202" s="294" t="s">
        <v>50</v>
      </c>
      <c r="D202" s="294" t="s">
        <v>273</v>
      </c>
      <c r="E202" s="350" t="s">
        <v>238</v>
      </c>
      <c r="F202" s="352" t="s">
        <v>522</v>
      </c>
      <c r="G202" s="250" t="s">
        <v>265</v>
      </c>
      <c r="H202" s="251">
        <v>1</v>
      </c>
      <c r="I202" s="251">
        <v>0</v>
      </c>
      <c r="J202" s="251">
        <v>1</v>
      </c>
      <c r="K202" s="251">
        <v>15</v>
      </c>
      <c r="L202" s="251">
        <v>5</v>
      </c>
      <c r="M202" s="251">
        <f t="shared" si="37"/>
        <v>20</v>
      </c>
      <c r="N202" s="251">
        <v>0</v>
      </c>
      <c r="O202" s="251">
        <v>0</v>
      </c>
      <c r="P202" s="251">
        <f t="shared" si="38"/>
        <v>0</v>
      </c>
      <c r="Q202" s="251">
        <v>0</v>
      </c>
      <c r="R202" s="251">
        <v>0</v>
      </c>
      <c r="S202" s="251">
        <f t="shared" si="39"/>
        <v>0</v>
      </c>
      <c r="T202" s="251">
        <v>8</v>
      </c>
      <c r="U202" s="251">
        <v>1</v>
      </c>
      <c r="V202" s="276" t="s">
        <v>672</v>
      </c>
      <c r="W202" s="252">
        <v>112195000</v>
      </c>
      <c r="X202" s="252">
        <v>0</v>
      </c>
      <c r="Y202" s="252">
        <v>210478000</v>
      </c>
      <c r="Z202" s="252">
        <v>58195000</v>
      </c>
      <c r="AA202" s="252">
        <f t="shared" si="40"/>
        <v>112195000</v>
      </c>
    </row>
    <row r="203" spans="1:27" s="253" customFormat="1" ht="15" x14ac:dyDescent="0.2">
      <c r="A203" s="225">
        <v>28</v>
      </c>
      <c r="B203" s="351" t="s">
        <v>524</v>
      </c>
      <c r="C203" s="294" t="s">
        <v>50</v>
      </c>
      <c r="D203" s="294" t="s">
        <v>273</v>
      </c>
      <c r="E203" s="350" t="s">
        <v>238</v>
      </c>
      <c r="F203" s="352" t="s">
        <v>525</v>
      </c>
      <c r="G203" s="250" t="s">
        <v>265</v>
      </c>
      <c r="H203" s="251">
        <v>1</v>
      </c>
      <c r="I203" s="251">
        <v>0</v>
      </c>
      <c r="J203" s="251">
        <v>1</v>
      </c>
      <c r="K203" s="251">
        <v>15</v>
      </c>
      <c r="L203" s="251">
        <v>5</v>
      </c>
      <c r="M203" s="251">
        <f t="shared" si="37"/>
        <v>20</v>
      </c>
      <c r="N203" s="251">
        <v>0</v>
      </c>
      <c r="O203" s="251">
        <v>0</v>
      </c>
      <c r="P203" s="251">
        <f t="shared" si="38"/>
        <v>0</v>
      </c>
      <c r="Q203" s="251">
        <v>0</v>
      </c>
      <c r="R203" s="251">
        <v>0</v>
      </c>
      <c r="S203" s="251">
        <f t="shared" si="39"/>
        <v>0</v>
      </c>
      <c r="T203" s="251">
        <v>6</v>
      </c>
      <c r="U203" s="251">
        <v>1</v>
      </c>
      <c r="V203" s="276" t="s">
        <v>673</v>
      </c>
      <c r="W203" s="252">
        <v>629622821</v>
      </c>
      <c r="X203" s="252">
        <v>1105402347</v>
      </c>
      <c r="Y203" s="252">
        <v>485000000</v>
      </c>
      <c r="Z203" s="252">
        <v>236600000</v>
      </c>
      <c r="AA203" s="252">
        <f t="shared" si="40"/>
        <v>1735025168</v>
      </c>
    </row>
    <row r="204" spans="1:27" s="253" customFormat="1" ht="15" x14ac:dyDescent="0.2">
      <c r="A204" s="225">
        <v>29</v>
      </c>
      <c r="B204" s="353" t="s">
        <v>526</v>
      </c>
      <c r="C204" s="294" t="s">
        <v>50</v>
      </c>
      <c r="D204" s="294" t="s">
        <v>273</v>
      </c>
      <c r="E204" s="350" t="s">
        <v>238</v>
      </c>
      <c r="F204" s="352" t="s">
        <v>527</v>
      </c>
      <c r="G204" s="250" t="s">
        <v>265</v>
      </c>
      <c r="H204" s="251">
        <v>1</v>
      </c>
      <c r="I204" s="251">
        <v>0</v>
      </c>
      <c r="J204" s="251">
        <v>1</v>
      </c>
      <c r="K204" s="251">
        <v>9</v>
      </c>
      <c r="L204" s="251">
        <v>0</v>
      </c>
      <c r="M204" s="251">
        <f t="shared" si="37"/>
        <v>9</v>
      </c>
      <c r="N204" s="251">
        <v>0</v>
      </c>
      <c r="O204" s="251">
        <v>0</v>
      </c>
      <c r="P204" s="251">
        <f t="shared" si="38"/>
        <v>0</v>
      </c>
      <c r="Q204" s="251">
        <v>0</v>
      </c>
      <c r="R204" s="251">
        <v>0</v>
      </c>
      <c r="S204" s="251">
        <f t="shared" si="39"/>
        <v>0</v>
      </c>
      <c r="T204" s="251">
        <v>6</v>
      </c>
      <c r="U204" s="251">
        <v>1</v>
      </c>
      <c r="V204" s="276" t="s">
        <v>674</v>
      </c>
      <c r="W204" s="252">
        <v>14071840</v>
      </c>
      <c r="X204" s="252">
        <v>156147295</v>
      </c>
      <c r="Y204" s="252">
        <v>5371840</v>
      </c>
      <c r="Z204" s="252">
        <v>2372840</v>
      </c>
      <c r="AA204" s="252">
        <f t="shared" si="40"/>
        <v>170219135</v>
      </c>
    </row>
    <row r="205" spans="1:27" s="253" customFormat="1" ht="15" x14ac:dyDescent="0.2">
      <c r="A205" s="225">
        <v>30</v>
      </c>
      <c r="B205" s="353" t="s">
        <v>528</v>
      </c>
      <c r="C205" s="294" t="s">
        <v>50</v>
      </c>
      <c r="D205" s="294" t="s">
        <v>273</v>
      </c>
      <c r="E205" s="350" t="s">
        <v>238</v>
      </c>
      <c r="F205" s="352" t="s">
        <v>529</v>
      </c>
      <c r="G205" s="250" t="s">
        <v>265</v>
      </c>
      <c r="H205" s="251">
        <v>1</v>
      </c>
      <c r="I205" s="251">
        <v>0</v>
      </c>
      <c r="J205" s="251">
        <v>1</v>
      </c>
      <c r="K205" s="251">
        <v>0</v>
      </c>
      <c r="L205" s="251">
        <v>0</v>
      </c>
      <c r="M205" s="251">
        <f t="shared" si="37"/>
        <v>0</v>
      </c>
      <c r="N205" s="251">
        <v>0</v>
      </c>
      <c r="O205" s="251">
        <v>0</v>
      </c>
      <c r="P205" s="251">
        <f t="shared" si="38"/>
        <v>0</v>
      </c>
      <c r="Q205" s="251">
        <v>0</v>
      </c>
      <c r="R205" s="251">
        <v>0</v>
      </c>
      <c r="S205" s="251">
        <f t="shared" si="39"/>
        <v>0</v>
      </c>
      <c r="T205" s="251">
        <v>6</v>
      </c>
      <c r="U205" s="251">
        <v>0</v>
      </c>
      <c r="V205" s="276"/>
      <c r="W205" s="252">
        <v>0</v>
      </c>
      <c r="X205" s="252">
        <v>0</v>
      </c>
      <c r="Y205" s="252">
        <v>0</v>
      </c>
      <c r="Z205" s="252">
        <v>0</v>
      </c>
      <c r="AA205" s="252">
        <f t="shared" si="40"/>
        <v>0</v>
      </c>
    </row>
    <row r="206" spans="1:27" s="253" customFormat="1" ht="15" x14ac:dyDescent="0.2">
      <c r="A206" s="354"/>
      <c r="B206" s="279" t="s">
        <v>50</v>
      </c>
      <c r="C206" s="280">
        <f>COUNTIF($C$176:$C$205,B206)</f>
        <v>30</v>
      </c>
      <c r="D206" s="294"/>
      <c r="E206" s="350"/>
      <c r="F206" s="352"/>
      <c r="G206" s="250"/>
      <c r="H206" s="251"/>
      <c r="I206" s="251"/>
      <c r="J206" s="251"/>
      <c r="K206" s="251"/>
      <c r="L206" s="251"/>
      <c r="M206" s="251"/>
      <c r="N206" s="251"/>
      <c r="O206" s="251"/>
      <c r="P206" s="251"/>
      <c r="Q206" s="251"/>
      <c r="R206" s="251"/>
      <c r="S206" s="251"/>
      <c r="T206" s="251"/>
      <c r="U206" s="251"/>
      <c r="V206" s="276"/>
      <c r="W206" s="252"/>
      <c r="X206" s="252"/>
      <c r="Y206" s="252"/>
      <c r="Z206" s="252"/>
      <c r="AA206" s="252"/>
    </row>
    <row r="207" spans="1:27" s="253" customFormat="1" ht="15" x14ac:dyDescent="0.2">
      <c r="A207" s="354"/>
      <c r="B207" s="279" t="s">
        <v>605</v>
      </c>
      <c r="C207" s="280">
        <f>COUNTIF($C$176:$C$205,B207)</f>
        <v>0</v>
      </c>
      <c r="D207" s="294"/>
      <c r="E207" s="350"/>
      <c r="F207" s="352"/>
      <c r="G207" s="250"/>
      <c r="H207" s="251"/>
      <c r="I207" s="251"/>
      <c r="J207" s="251"/>
      <c r="K207" s="251"/>
      <c r="L207" s="251"/>
      <c r="M207" s="251"/>
      <c r="N207" s="251"/>
      <c r="O207" s="251"/>
      <c r="P207" s="251"/>
      <c r="Q207" s="251"/>
      <c r="R207" s="251"/>
      <c r="S207" s="251"/>
      <c r="T207" s="251"/>
      <c r="U207" s="251"/>
      <c r="V207" s="276"/>
      <c r="W207" s="252"/>
      <c r="X207" s="252"/>
      <c r="Y207" s="252"/>
      <c r="Z207" s="252"/>
      <c r="AA207" s="252"/>
    </row>
    <row r="208" spans="1:27" s="253" customFormat="1" ht="15" x14ac:dyDescent="0.2">
      <c r="A208" s="354"/>
      <c r="B208" s="279" t="s">
        <v>606</v>
      </c>
      <c r="C208" s="280">
        <f>COUNTIF($C$176:$C$205,B208)</f>
        <v>0</v>
      </c>
      <c r="D208" s="294"/>
      <c r="E208" s="350"/>
      <c r="F208" s="352"/>
      <c r="G208" s="250"/>
      <c r="H208" s="251"/>
      <c r="I208" s="251"/>
      <c r="J208" s="251"/>
      <c r="K208" s="251"/>
      <c r="L208" s="251"/>
      <c r="M208" s="251"/>
      <c r="N208" s="251"/>
      <c r="O208" s="251"/>
      <c r="P208" s="251"/>
      <c r="Q208" s="251"/>
      <c r="R208" s="251"/>
      <c r="S208" s="251"/>
      <c r="T208" s="251"/>
      <c r="U208" s="251"/>
      <c r="V208" s="276"/>
      <c r="W208" s="252"/>
      <c r="X208" s="252"/>
      <c r="Y208" s="252"/>
      <c r="Z208" s="252"/>
      <c r="AA208" s="252"/>
    </row>
    <row r="209" spans="1:28" s="253" customFormat="1" ht="15" x14ac:dyDescent="0.2">
      <c r="A209" s="354"/>
      <c r="B209" s="279" t="s">
        <v>607</v>
      </c>
      <c r="C209" s="280">
        <f>COUNTIF($C$176:$C$205,B209)</f>
        <v>0</v>
      </c>
      <c r="D209" s="294"/>
      <c r="E209" s="350"/>
      <c r="F209" s="352"/>
      <c r="G209" s="250"/>
      <c r="H209" s="251"/>
      <c r="I209" s="251"/>
      <c r="J209" s="251"/>
      <c r="K209" s="251"/>
      <c r="L209" s="251"/>
      <c r="M209" s="251"/>
      <c r="N209" s="251"/>
      <c r="O209" s="251"/>
      <c r="P209" s="251"/>
      <c r="Q209" s="251"/>
      <c r="R209" s="251"/>
      <c r="S209" s="251"/>
      <c r="T209" s="251"/>
      <c r="U209" s="251"/>
      <c r="V209" s="276"/>
      <c r="W209" s="252"/>
      <c r="X209" s="252"/>
      <c r="Y209" s="252"/>
      <c r="Z209" s="252"/>
      <c r="AA209" s="252"/>
    </row>
    <row r="210" spans="1:28" s="253" customFormat="1" ht="15" x14ac:dyDescent="0.2">
      <c r="A210" s="354"/>
      <c r="B210" s="279" t="s">
        <v>608</v>
      </c>
      <c r="C210" s="280">
        <f>COUNTIF($C$176:$C$205,B210)</f>
        <v>0</v>
      </c>
      <c r="D210" s="294"/>
      <c r="E210" s="350"/>
      <c r="F210" s="352"/>
      <c r="G210" s="250"/>
      <c r="H210" s="251"/>
      <c r="I210" s="251"/>
      <c r="J210" s="251"/>
      <c r="K210" s="251"/>
      <c r="L210" s="251"/>
      <c r="M210" s="251"/>
      <c r="N210" s="251"/>
      <c r="O210" s="251"/>
      <c r="P210" s="251"/>
      <c r="Q210" s="251"/>
      <c r="R210" s="251"/>
      <c r="S210" s="251"/>
      <c r="T210" s="251"/>
      <c r="U210" s="251"/>
      <c r="V210" s="276"/>
      <c r="W210" s="252"/>
      <c r="X210" s="252"/>
      <c r="Y210" s="252"/>
      <c r="Z210" s="252"/>
      <c r="AA210" s="252"/>
    </row>
    <row r="211" spans="1:28" x14ac:dyDescent="0.15">
      <c r="A211" s="237"/>
      <c r="B211" s="355" t="s">
        <v>289</v>
      </c>
      <c r="C211" s="356">
        <f>SUM(C206:C210)</f>
        <v>30</v>
      </c>
      <c r="D211" s="355"/>
      <c r="E211" s="355"/>
      <c r="F211" s="260" t="s">
        <v>675</v>
      </c>
      <c r="G211" s="307"/>
      <c r="H211" s="262">
        <f t="shared" ref="H211:AA211" si="41">SUM(H176:H205)</f>
        <v>30</v>
      </c>
      <c r="I211" s="262">
        <f t="shared" si="41"/>
        <v>0</v>
      </c>
      <c r="J211" s="262">
        <f t="shared" si="41"/>
        <v>30</v>
      </c>
      <c r="K211" s="262">
        <f t="shared" si="41"/>
        <v>4140</v>
      </c>
      <c r="L211" s="262">
        <f t="shared" si="41"/>
        <v>1179</v>
      </c>
      <c r="M211" s="262">
        <f t="shared" si="41"/>
        <v>5319</v>
      </c>
      <c r="N211" s="262">
        <f t="shared" si="41"/>
        <v>13</v>
      </c>
      <c r="O211" s="262">
        <f t="shared" si="41"/>
        <v>12</v>
      </c>
      <c r="P211" s="262">
        <f t="shared" si="41"/>
        <v>25</v>
      </c>
      <c r="Q211" s="262">
        <f t="shared" si="41"/>
        <v>0</v>
      </c>
      <c r="R211" s="262">
        <f t="shared" si="41"/>
        <v>0</v>
      </c>
      <c r="S211" s="262">
        <f t="shared" si="41"/>
        <v>0</v>
      </c>
      <c r="T211" s="262">
        <f t="shared" si="41"/>
        <v>186</v>
      </c>
      <c r="U211" s="262">
        <f t="shared" si="41"/>
        <v>13</v>
      </c>
      <c r="V211" s="262">
        <f t="shared" si="41"/>
        <v>0</v>
      </c>
      <c r="W211" s="262">
        <f t="shared" si="41"/>
        <v>5224264116</v>
      </c>
      <c r="X211" s="262">
        <f t="shared" si="41"/>
        <v>2592292679</v>
      </c>
      <c r="Y211" s="262">
        <f t="shared" si="41"/>
        <v>4390113035</v>
      </c>
      <c r="Z211" s="262">
        <f t="shared" si="41"/>
        <v>657815776</v>
      </c>
      <c r="AA211" s="262">
        <f t="shared" si="41"/>
        <v>7816556795</v>
      </c>
      <c r="AB211" s="263">
        <f>AA211</f>
        <v>7816556795</v>
      </c>
    </row>
    <row r="212" spans="1:28" s="286" customFormat="1" x14ac:dyDescent="0.15">
      <c r="A212" s="282" t="s">
        <v>290</v>
      </c>
      <c r="B212" s="323" t="s">
        <v>291</v>
      </c>
      <c r="C212" s="282"/>
      <c r="D212" s="282"/>
      <c r="E212" s="282"/>
      <c r="F212" s="282"/>
      <c r="G212" s="282"/>
      <c r="H212" s="282"/>
      <c r="I212" s="282"/>
      <c r="J212" s="282"/>
      <c r="K212" s="282"/>
      <c r="L212" s="282"/>
      <c r="M212" s="282"/>
      <c r="N212" s="282"/>
      <c r="O212" s="282"/>
      <c r="P212" s="282"/>
      <c r="Q212" s="282"/>
      <c r="R212" s="282"/>
      <c r="S212" s="282"/>
      <c r="T212" s="282"/>
      <c r="U212" s="282"/>
      <c r="V212" s="282"/>
      <c r="W212" s="282"/>
      <c r="X212" s="282"/>
      <c r="Y212" s="282"/>
      <c r="Z212" s="282"/>
      <c r="AA212" s="282"/>
    </row>
    <row r="213" spans="1:28" s="230" customFormat="1" ht="13" x14ac:dyDescent="0.15">
      <c r="A213" s="223">
        <v>1</v>
      </c>
      <c r="B213" s="224" t="s">
        <v>294</v>
      </c>
      <c r="C213" s="225" t="s">
        <v>50</v>
      </c>
      <c r="D213" s="240" t="s">
        <v>76</v>
      </c>
      <c r="E213" s="248" t="s">
        <v>292</v>
      </c>
      <c r="F213" s="223" t="s">
        <v>676</v>
      </c>
      <c r="G213" s="243" t="s">
        <v>293</v>
      </c>
      <c r="H213" s="227">
        <v>1</v>
      </c>
      <c r="I213" s="227">
        <v>0</v>
      </c>
      <c r="J213" s="227">
        <v>1</v>
      </c>
      <c r="K213" s="227">
        <v>200</v>
      </c>
      <c r="L213" s="227">
        <v>44</v>
      </c>
      <c r="M213" s="357">
        <f>SUM(K213:L213)</f>
        <v>244</v>
      </c>
      <c r="N213" s="227">
        <v>1</v>
      </c>
      <c r="O213" s="227">
        <v>0</v>
      </c>
      <c r="P213" s="357">
        <f>SUM(N213:O213)</f>
        <v>1</v>
      </c>
      <c r="Q213" s="227">
        <v>0</v>
      </c>
      <c r="R213" s="227">
        <v>0</v>
      </c>
      <c r="S213" s="357">
        <f>SUM(Q213:R213)</f>
        <v>0</v>
      </c>
      <c r="T213" s="227">
        <v>6</v>
      </c>
      <c r="U213" s="227">
        <v>1</v>
      </c>
      <c r="V213" s="228" t="s">
        <v>677</v>
      </c>
      <c r="W213" s="229">
        <v>74946520</v>
      </c>
      <c r="X213" s="229">
        <v>100367142</v>
      </c>
      <c r="Y213" s="229">
        <v>44164054</v>
      </c>
      <c r="Z213" s="229">
        <v>4907252</v>
      </c>
      <c r="AA213" s="229">
        <f>SUM(W213:X213)</f>
        <v>175313662</v>
      </c>
    </row>
    <row r="214" spans="1:28" s="230" customFormat="1" x14ac:dyDescent="0.15">
      <c r="A214" s="223">
        <v>2</v>
      </c>
      <c r="B214" s="224" t="s">
        <v>295</v>
      </c>
      <c r="C214" s="225" t="s">
        <v>50</v>
      </c>
      <c r="D214" s="225" t="s">
        <v>94</v>
      </c>
      <c r="E214" s="248" t="s">
        <v>292</v>
      </c>
      <c r="F214" s="223" t="s">
        <v>678</v>
      </c>
      <c r="G214" s="243" t="s">
        <v>293</v>
      </c>
      <c r="H214" s="227">
        <v>1</v>
      </c>
      <c r="I214" s="227">
        <v>0</v>
      </c>
      <c r="J214" s="227">
        <v>1</v>
      </c>
      <c r="K214" s="227">
        <v>0</v>
      </c>
      <c r="L214" s="227">
        <v>0</v>
      </c>
      <c r="M214" s="357">
        <f t="shared" ref="M214:M216" si="42">SUM(K214:L214)</f>
        <v>0</v>
      </c>
      <c r="N214" s="227">
        <v>0</v>
      </c>
      <c r="O214" s="227">
        <v>0</v>
      </c>
      <c r="P214" s="357">
        <f t="shared" ref="P214:P216" si="43">SUM(N214:O214)</f>
        <v>0</v>
      </c>
      <c r="Q214" s="227">
        <v>0</v>
      </c>
      <c r="R214" s="227">
        <v>0</v>
      </c>
      <c r="S214" s="357">
        <f t="shared" ref="S214:S216" si="44">SUM(Q214:R214)</f>
        <v>0</v>
      </c>
      <c r="T214" s="227">
        <v>3</v>
      </c>
      <c r="U214" s="227">
        <v>0</v>
      </c>
      <c r="V214" s="227"/>
      <c r="W214" s="229">
        <v>0</v>
      </c>
      <c r="X214" s="229">
        <v>0</v>
      </c>
      <c r="Y214" s="229">
        <v>0</v>
      </c>
      <c r="Z214" s="229">
        <v>0</v>
      </c>
      <c r="AA214" s="229">
        <f t="shared" ref="AA214:AA216" si="45">SUM(W214:X214)</f>
        <v>0</v>
      </c>
    </row>
    <row r="215" spans="1:28" s="230" customFormat="1" ht="13" x14ac:dyDescent="0.15">
      <c r="A215" s="225">
        <v>3</v>
      </c>
      <c r="B215" s="358" t="s">
        <v>296</v>
      </c>
      <c r="C215" s="225" t="s">
        <v>50</v>
      </c>
      <c r="D215" s="225" t="s">
        <v>273</v>
      </c>
      <c r="E215" s="248" t="s">
        <v>292</v>
      </c>
      <c r="F215" s="225" t="s">
        <v>297</v>
      </c>
      <c r="G215" s="250" t="s">
        <v>292</v>
      </c>
      <c r="H215" s="251">
        <v>1</v>
      </c>
      <c r="I215" s="251">
        <v>0</v>
      </c>
      <c r="J215" s="251">
        <v>1</v>
      </c>
      <c r="K215" s="251">
        <v>0</v>
      </c>
      <c r="L215" s="251">
        <v>0</v>
      </c>
      <c r="M215" s="357">
        <f t="shared" si="42"/>
        <v>0</v>
      </c>
      <c r="N215" s="251">
        <v>0</v>
      </c>
      <c r="O215" s="251">
        <v>0</v>
      </c>
      <c r="P215" s="357">
        <f t="shared" si="43"/>
        <v>0</v>
      </c>
      <c r="Q215" s="251">
        <v>0</v>
      </c>
      <c r="R215" s="251">
        <v>0</v>
      </c>
      <c r="S215" s="357">
        <f t="shared" si="44"/>
        <v>0</v>
      </c>
      <c r="T215" s="251">
        <v>6</v>
      </c>
      <c r="U215" s="251">
        <v>0</v>
      </c>
      <c r="V215" s="251"/>
      <c r="W215" s="252">
        <v>0</v>
      </c>
      <c r="X215" s="252">
        <v>0</v>
      </c>
      <c r="Y215" s="252">
        <v>0</v>
      </c>
      <c r="Z215" s="252">
        <v>0</v>
      </c>
      <c r="AA215" s="252">
        <f t="shared" si="45"/>
        <v>0</v>
      </c>
    </row>
    <row r="216" spans="1:28" s="230" customFormat="1" ht="13" x14ac:dyDescent="0.15">
      <c r="A216" s="225">
        <v>4</v>
      </c>
      <c r="B216" s="338" t="s">
        <v>298</v>
      </c>
      <c r="C216" s="225" t="s">
        <v>50</v>
      </c>
      <c r="D216" s="225" t="s">
        <v>273</v>
      </c>
      <c r="E216" s="248" t="s">
        <v>292</v>
      </c>
      <c r="F216" s="225" t="s">
        <v>679</v>
      </c>
      <c r="G216" s="250" t="s">
        <v>292</v>
      </c>
      <c r="H216" s="251">
        <v>1</v>
      </c>
      <c r="I216" s="251">
        <v>0</v>
      </c>
      <c r="J216" s="251">
        <v>1</v>
      </c>
      <c r="K216" s="251">
        <v>0</v>
      </c>
      <c r="L216" s="251">
        <v>0</v>
      </c>
      <c r="M216" s="357">
        <f t="shared" si="42"/>
        <v>0</v>
      </c>
      <c r="N216" s="251">
        <v>0</v>
      </c>
      <c r="O216" s="251">
        <v>0</v>
      </c>
      <c r="P216" s="357">
        <f t="shared" si="43"/>
        <v>0</v>
      </c>
      <c r="Q216" s="251">
        <v>0</v>
      </c>
      <c r="R216" s="251">
        <v>0</v>
      </c>
      <c r="S216" s="357">
        <f t="shared" si="44"/>
        <v>0</v>
      </c>
      <c r="T216" s="251">
        <v>6</v>
      </c>
      <c r="U216" s="251">
        <v>0</v>
      </c>
      <c r="V216" s="251"/>
      <c r="W216" s="252">
        <v>0</v>
      </c>
      <c r="X216" s="252">
        <v>0</v>
      </c>
      <c r="Y216" s="252">
        <v>0</v>
      </c>
      <c r="Z216" s="252">
        <v>0</v>
      </c>
      <c r="AA216" s="252">
        <f t="shared" si="45"/>
        <v>0</v>
      </c>
    </row>
    <row r="217" spans="1:28" s="230" customFormat="1" ht="15" x14ac:dyDescent="0.15">
      <c r="A217" s="225"/>
      <c r="B217" s="279" t="s">
        <v>50</v>
      </c>
      <c r="C217" s="280">
        <f>COUNTIF($C$213:$C$216,B217)</f>
        <v>4</v>
      </c>
      <c r="D217" s="225"/>
      <c r="E217" s="248"/>
      <c r="F217" s="225"/>
      <c r="G217" s="250"/>
      <c r="H217" s="251"/>
      <c r="I217" s="251"/>
      <c r="J217" s="251"/>
      <c r="K217" s="251"/>
      <c r="L217" s="251"/>
      <c r="M217" s="357"/>
      <c r="N217" s="251"/>
      <c r="O217" s="251"/>
      <c r="P217" s="357"/>
      <c r="Q217" s="251"/>
      <c r="R217" s="251"/>
      <c r="S217" s="357"/>
      <c r="T217" s="251"/>
      <c r="U217" s="251"/>
      <c r="V217" s="251"/>
      <c r="W217" s="252"/>
      <c r="X217" s="252"/>
      <c r="Y217" s="252"/>
      <c r="Z217" s="252"/>
      <c r="AA217" s="252"/>
    </row>
    <row r="218" spans="1:28" s="230" customFormat="1" ht="15" x14ac:dyDescent="0.15">
      <c r="A218" s="225"/>
      <c r="B218" s="279" t="s">
        <v>605</v>
      </c>
      <c r="C218" s="280">
        <f>COUNTIF($C$213:$C$216,B218)</f>
        <v>0</v>
      </c>
      <c r="D218" s="225"/>
      <c r="E218" s="248"/>
      <c r="F218" s="225"/>
      <c r="G218" s="250"/>
      <c r="H218" s="251"/>
      <c r="I218" s="251"/>
      <c r="J218" s="251"/>
      <c r="K218" s="251"/>
      <c r="L218" s="251"/>
      <c r="M218" s="357"/>
      <c r="N218" s="251"/>
      <c r="O218" s="251"/>
      <c r="P218" s="357"/>
      <c r="Q218" s="251"/>
      <c r="R218" s="251"/>
      <c r="S218" s="357"/>
      <c r="T218" s="251"/>
      <c r="U218" s="251"/>
      <c r="V218" s="251"/>
      <c r="W218" s="252"/>
      <c r="X218" s="252"/>
      <c r="Y218" s="252"/>
      <c r="Z218" s="252"/>
      <c r="AA218" s="252"/>
    </row>
    <row r="219" spans="1:28" s="230" customFormat="1" ht="15" x14ac:dyDescent="0.15">
      <c r="A219" s="225"/>
      <c r="B219" s="279" t="s">
        <v>606</v>
      </c>
      <c r="C219" s="280">
        <f>COUNTIF($C$213:$C$216,B219)</f>
        <v>0</v>
      </c>
      <c r="D219" s="225"/>
      <c r="E219" s="248"/>
      <c r="F219" s="225"/>
      <c r="G219" s="250"/>
      <c r="H219" s="251"/>
      <c r="I219" s="251"/>
      <c r="J219" s="251"/>
      <c r="K219" s="251"/>
      <c r="L219" s="251"/>
      <c r="M219" s="357"/>
      <c r="N219" s="251"/>
      <c r="O219" s="251"/>
      <c r="P219" s="357"/>
      <c r="Q219" s="251"/>
      <c r="R219" s="251"/>
      <c r="S219" s="357"/>
      <c r="T219" s="251"/>
      <c r="U219" s="251"/>
      <c r="V219" s="251"/>
      <c r="W219" s="252"/>
      <c r="X219" s="252"/>
      <c r="Y219" s="252"/>
      <c r="Z219" s="252"/>
      <c r="AA219" s="252"/>
    </row>
    <row r="220" spans="1:28" s="230" customFormat="1" ht="15" x14ac:dyDescent="0.15">
      <c r="A220" s="225"/>
      <c r="B220" s="279" t="s">
        <v>607</v>
      </c>
      <c r="C220" s="280">
        <f>COUNTIF($C$213:$C$216,B220)</f>
        <v>0</v>
      </c>
      <c r="D220" s="225"/>
      <c r="E220" s="248"/>
      <c r="F220" s="225"/>
      <c r="G220" s="250"/>
      <c r="H220" s="251"/>
      <c r="I220" s="251"/>
      <c r="J220" s="251"/>
      <c r="K220" s="251"/>
      <c r="L220" s="251"/>
      <c r="M220" s="357"/>
      <c r="N220" s="251"/>
      <c r="O220" s="251"/>
      <c r="P220" s="357"/>
      <c r="Q220" s="251"/>
      <c r="R220" s="251"/>
      <c r="S220" s="357"/>
      <c r="T220" s="251"/>
      <c r="U220" s="251"/>
      <c r="V220" s="251"/>
      <c r="W220" s="252"/>
      <c r="X220" s="252"/>
      <c r="Y220" s="252"/>
      <c r="Z220" s="252"/>
      <c r="AA220" s="252"/>
    </row>
    <row r="221" spans="1:28" s="230" customFormat="1" ht="15" x14ac:dyDescent="0.15">
      <c r="A221" s="225"/>
      <c r="B221" s="279" t="s">
        <v>608</v>
      </c>
      <c r="C221" s="280">
        <f>COUNTIF($C$213:$C$216,B221)</f>
        <v>0</v>
      </c>
      <c r="D221" s="225"/>
      <c r="E221" s="248"/>
      <c r="F221" s="225"/>
      <c r="G221" s="250"/>
      <c r="H221" s="251"/>
      <c r="I221" s="251"/>
      <c r="J221" s="251"/>
      <c r="K221" s="251"/>
      <c r="L221" s="251"/>
      <c r="M221" s="357"/>
      <c r="N221" s="251"/>
      <c r="O221" s="251"/>
      <c r="P221" s="357"/>
      <c r="Q221" s="251"/>
      <c r="R221" s="251"/>
      <c r="S221" s="357"/>
      <c r="T221" s="251"/>
      <c r="U221" s="251"/>
      <c r="V221" s="251"/>
      <c r="W221" s="252"/>
      <c r="X221" s="252"/>
      <c r="Y221" s="252"/>
      <c r="Z221" s="252"/>
      <c r="AA221" s="252"/>
    </row>
    <row r="222" spans="1:28" x14ac:dyDescent="0.15">
      <c r="A222" s="226"/>
      <c r="B222" s="259" t="s">
        <v>299</v>
      </c>
      <c r="C222" s="260">
        <f>SUM(C217:C221)</f>
        <v>4</v>
      </c>
      <c r="D222" s="259"/>
      <c r="E222" s="259"/>
      <c r="F222" s="260" t="s">
        <v>531</v>
      </c>
      <c r="G222" s="261"/>
      <c r="H222" s="262">
        <f t="shared" ref="H222:AA222" si="46">SUM(H213:H216)</f>
        <v>4</v>
      </c>
      <c r="I222" s="262">
        <f t="shared" si="46"/>
        <v>0</v>
      </c>
      <c r="J222" s="262">
        <f t="shared" si="46"/>
        <v>4</v>
      </c>
      <c r="K222" s="262">
        <f t="shared" si="46"/>
        <v>200</v>
      </c>
      <c r="L222" s="262">
        <f t="shared" si="46"/>
        <v>44</v>
      </c>
      <c r="M222" s="262">
        <f t="shared" si="46"/>
        <v>244</v>
      </c>
      <c r="N222" s="262">
        <f t="shared" si="46"/>
        <v>1</v>
      </c>
      <c r="O222" s="262">
        <f t="shared" si="46"/>
        <v>0</v>
      </c>
      <c r="P222" s="262">
        <f t="shared" si="46"/>
        <v>1</v>
      </c>
      <c r="Q222" s="262">
        <f t="shared" si="46"/>
        <v>0</v>
      </c>
      <c r="R222" s="262">
        <f t="shared" si="46"/>
        <v>0</v>
      </c>
      <c r="S222" s="262">
        <f t="shared" si="46"/>
        <v>0</v>
      </c>
      <c r="T222" s="262">
        <f t="shared" si="46"/>
        <v>21</v>
      </c>
      <c r="U222" s="262">
        <f t="shared" si="46"/>
        <v>1</v>
      </c>
      <c r="V222" s="262">
        <f t="shared" si="46"/>
        <v>0</v>
      </c>
      <c r="W222" s="262">
        <f t="shared" si="46"/>
        <v>74946520</v>
      </c>
      <c r="X222" s="262">
        <f t="shared" si="46"/>
        <v>100367142</v>
      </c>
      <c r="Y222" s="262">
        <f t="shared" si="46"/>
        <v>44164054</v>
      </c>
      <c r="Z222" s="262">
        <f t="shared" si="46"/>
        <v>4907252</v>
      </c>
      <c r="AA222" s="262">
        <f t="shared" si="46"/>
        <v>175313662</v>
      </c>
      <c r="AB222" s="263">
        <f>AA222</f>
        <v>175313662</v>
      </c>
    </row>
    <row r="223" spans="1:28" s="286" customFormat="1" x14ac:dyDescent="0.15">
      <c r="A223" s="282" t="s">
        <v>300</v>
      </c>
      <c r="B223" s="283" t="s">
        <v>301</v>
      </c>
      <c r="C223" s="283"/>
      <c r="D223" s="283"/>
      <c r="E223" s="283"/>
      <c r="F223" s="317"/>
      <c r="G223" s="359"/>
      <c r="H223" s="282"/>
      <c r="I223" s="282"/>
      <c r="J223" s="282"/>
      <c r="K223" s="282"/>
      <c r="L223" s="282"/>
      <c r="M223" s="282"/>
      <c r="N223" s="282"/>
      <c r="O223" s="282"/>
      <c r="P223" s="282"/>
      <c r="Q223" s="282"/>
      <c r="R223" s="282"/>
      <c r="S223" s="282"/>
      <c r="T223" s="282"/>
      <c r="U223" s="282"/>
      <c r="V223" s="282"/>
      <c r="W223" s="283"/>
      <c r="X223" s="283"/>
      <c r="Y223" s="283"/>
      <c r="Z223" s="283"/>
      <c r="AA223" s="283"/>
    </row>
    <row r="224" spans="1:28" s="230" customFormat="1" x14ac:dyDescent="0.15">
      <c r="A224" s="223">
        <v>1</v>
      </c>
      <c r="B224" s="224" t="s">
        <v>304</v>
      </c>
      <c r="C224" s="225" t="s">
        <v>50</v>
      </c>
      <c r="D224" s="225" t="s">
        <v>51</v>
      </c>
      <c r="E224" s="248" t="s">
        <v>302</v>
      </c>
      <c r="F224" s="223" t="s">
        <v>305</v>
      </c>
      <c r="G224" s="243" t="s">
        <v>303</v>
      </c>
      <c r="H224" s="227">
        <v>1</v>
      </c>
      <c r="I224" s="227">
        <v>0</v>
      </c>
      <c r="J224" s="227">
        <v>1</v>
      </c>
      <c r="K224" s="227">
        <v>0</v>
      </c>
      <c r="L224" s="227">
        <v>0</v>
      </c>
      <c r="M224" s="227">
        <f t="shared" ref="M224:M241" si="47">SUM(K224:L224)</f>
        <v>0</v>
      </c>
      <c r="N224" s="227">
        <v>0</v>
      </c>
      <c r="O224" s="227">
        <v>0</v>
      </c>
      <c r="P224" s="227">
        <f t="shared" ref="P224:P241" si="48">SUM(N224:O224)</f>
        <v>0</v>
      </c>
      <c r="Q224" s="227">
        <v>0</v>
      </c>
      <c r="R224" s="227">
        <v>0</v>
      </c>
      <c r="S224" s="227">
        <f t="shared" ref="S224:S241" si="49">SUM(Q224:R224)</f>
        <v>0</v>
      </c>
      <c r="T224" s="227">
        <v>5</v>
      </c>
      <c r="U224" s="227">
        <v>0</v>
      </c>
      <c r="V224" s="227"/>
      <c r="W224" s="360">
        <v>0</v>
      </c>
      <c r="X224" s="360">
        <v>0</v>
      </c>
      <c r="Y224" s="360">
        <v>0</v>
      </c>
      <c r="Z224" s="360">
        <v>0</v>
      </c>
      <c r="AA224" s="229">
        <f t="shared" ref="AA224:AA236" si="50">SUM(W224:X224)</f>
        <v>0</v>
      </c>
    </row>
    <row r="225" spans="1:27" s="230" customFormat="1" x14ac:dyDescent="0.15">
      <c r="A225" s="223">
        <v>2</v>
      </c>
      <c r="B225" s="224" t="s">
        <v>306</v>
      </c>
      <c r="C225" s="225" t="s">
        <v>50</v>
      </c>
      <c r="D225" s="225" t="s">
        <v>51</v>
      </c>
      <c r="E225" s="248" t="s">
        <v>302</v>
      </c>
      <c r="F225" s="223" t="s">
        <v>307</v>
      </c>
      <c r="G225" s="243" t="s">
        <v>303</v>
      </c>
      <c r="H225" s="227">
        <v>1</v>
      </c>
      <c r="I225" s="227">
        <v>0</v>
      </c>
      <c r="J225" s="227">
        <v>1</v>
      </c>
      <c r="K225" s="227">
        <v>0</v>
      </c>
      <c r="L225" s="227">
        <v>0</v>
      </c>
      <c r="M225" s="227">
        <f t="shared" si="47"/>
        <v>0</v>
      </c>
      <c r="N225" s="227">
        <v>0</v>
      </c>
      <c r="O225" s="227">
        <v>0</v>
      </c>
      <c r="P225" s="227">
        <f t="shared" si="48"/>
        <v>0</v>
      </c>
      <c r="Q225" s="227">
        <v>0</v>
      </c>
      <c r="R225" s="227">
        <v>0</v>
      </c>
      <c r="S225" s="227">
        <f t="shared" si="49"/>
        <v>0</v>
      </c>
      <c r="T225" s="227">
        <v>5</v>
      </c>
      <c r="U225" s="227">
        <v>0</v>
      </c>
      <c r="V225" s="227"/>
      <c r="W225" s="229">
        <v>0</v>
      </c>
      <c r="X225" s="229">
        <v>0</v>
      </c>
      <c r="Y225" s="229">
        <v>0</v>
      </c>
      <c r="Z225" s="229">
        <v>0</v>
      </c>
      <c r="AA225" s="229">
        <f t="shared" si="50"/>
        <v>0</v>
      </c>
    </row>
    <row r="226" spans="1:27" s="230" customFormat="1" ht="13" x14ac:dyDescent="0.15">
      <c r="A226" s="223">
        <v>3</v>
      </c>
      <c r="B226" s="224" t="s">
        <v>680</v>
      </c>
      <c r="C226" s="225" t="s">
        <v>50</v>
      </c>
      <c r="D226" s="240" t="s">
        <v>76</v>
      </c>
      <c r="E226" s="248" t="s">
        <v>302</v>
      </c>
      <c r="F226" s="223" t="s">
        <v>309</v>
      </c>
      <c r="G226" s="243" t="s">
        <v>303</v>
      </c>
      <c r="H226" s="227">
        <v>1</v>
      </c>
      <c r="I226" s="227">
        <v>0</v>
      </c>
      <c r="J226" s="227">
        <v>1</v>
      </c>
      <c r="K226" s="227">
        <v>0</v>
      </c>
      <c r="L226" s="227">
        <v>0</v>
      </c>
      <c r="M226" s="227">
        <f t="shared" si="47"/>
        <v>0</v>
      </c>
      <c r="N226" s="227">
        <v>0</v>
      </c>
      <c r="O226" s="227">
        <v>0</v>
      </c>
      <c r="P226" s="227">
        <f t="shared" si="48"/>
        <v>0</v>
      </c>
      <c r="Q226" s="227">
        <v>0</v>
      </c>
      <c r="R226" s="227">
        <v>0</v>
      </c>
      <c r="S226" s="227">
        <f t="shared" si="49"/>
        <v>0</v>
      </c>
      <c r="T226" s="227">
        <v>5</v>
      </c>
      <c r="U226" s="227">
        <v>0</v>
      </c>
      <c r="V226" s="227"/>
      <c r="W226" s="229">
        <v>0</v>
      </c>
      <c r="X226" s="229">
        <v>0</v>
      </c>
      <c r="Y226" s="229">
        <v>0</v>
      </c>
      <c r="Z226" s="229">
        <v>0</v>
      </c>
      <c r="AA226" s="229">
        <f t="shared" si="50"/>
        <v>0</v>
      </c>
    </row>
    <row r="227" spans="1:27" s="230" customFormat="1" ht="13" x14ac:dyDescent="0.15">
      <c r="A227" s="223">
        <v>4</v>
      </c>
      <c r="B227" s="224" t="s">
        <v>310</v>
      </c>
      <c r="C227" s="225" t="s">
        <v>50</v>
      </c>
      <c r="D227" s="240" t="s">
        <v>76</v>
      </c>
      <c r="E227" s="248" t="s">
        <v>302</v>
      </c>
      <c r="F227" s="223" t="s">
        <v>311</v>
      </c>
      <c r="G227" s="243" t="s">
        <v>303</v>
      </c>
      <c r="H227" s="227">
        <v>1</v>
      </c>
      <c r="I227" s="227">
        <v>0</v>
      </c>
      <c r="J227" s="227">
        <v>1</v>
      </c>
      <c r="K227" s="227">
        <v>0</v>
      </c>
      <c r="L227" s="227">
        <v>0</v>
      </c>
      <c r="M227" s="227">
        <f t="shared" si="47"/>
        <v>0</v>
      </c>
      <c r="N227" s="227">
        <v>0</v>
      </c>
      <c r="O227" s="227">
        <v>0</v>
      </c>
      <c r="P227" s="227">
        <f t="shared" si="48"/>
        <v>0</v>
      </c>
      <c r="Q227" s="227">
        <v>0</v>
      </c>
      <c r="R227" s="227">
        <v>0</v>
      </c>
      <c r="S227" s="227">
        <f t="shared" si="49"/>
        <v>0</v>
      </c>
      <c r="T227" s="227">
        <v>5</v>
      </c>
      <c r="U227" s="227">
        <v>0</v>
      </c>
      <c r="V227" s="227"/>
      <c r="W227" s="229">
        <v>0</v>
      </c>
      <c r="X227" s="229">
        <v>0</v>
      </c>
      <c r="Y227" s="229">
        <v>0</v>
      </c>
      <c r="Z227" s="229">
        <v>0</v>
      </c>
      <c r="AA227" s="229">
        <f t="shared" si="50"/>
        <v>0</v>
      </c>
    </row>
    <row r="228" spans="1:27" s="230" customFormat="1" ht="13" x14ac:dyDescent="0.15">
      <c r="A228" s="223">
        <v>5</v>
      </c>
      <c r="B228" s="224" t="s">
        <v>312</v>
      </c>
      <c r="C228" s="225" t="s">
        <v>50</v>
      </c>
      <c r="D228" s="240" t="s">
        <v>76</v>
      </c>
      <c r="E228" s="248" t="s">
        <v>302</v>
      </c>
      <c r="F228" s="223" t="s">
        <v>313</v>
      </c>
      <c r="G228" s="243" t="s">
        <v>303</v>
      </c>
      <c r="H228" s="227">
        <v>1</v>
      </c>
      <c r="I228" s="227">
        <v>0</v>
      </c>
      <c r="J228" s="227">
        <v>1</v>
      </c>
      <c r="K228" s="227">
        <v>0</v>
      </c>
      <c r="L228" s="227">
        <v>0</v>
      </c>
      <c r="M228" s="227">
        <f t="shared" si="47"/>
        <v>0</v>
      </c>
      <c r="N228" s="227">
        <v>0</v>
      </c>
      <c r="O228" s="227">
        <v>0</v>
      </c>
      <c r="P228" s="227">
        <f t="shared" si="48"/>
        <v>0</v>
      </c>
      <c r="Q228" s="227">
        <v>0</v>
      </c>
      <c r="R228" s="227">
        <v>0</v>
      </c>
      <c r="S228" s="227">
        <f t="shared" si="49"/>
        <v>0</v>
      </c>
      <c r="T228" s="227">
        <v>6</v>
      </c>
      <c r="U228" s="227">
        <v>0</v>
      </c>
      <c r="V228" s="227"/>
      <c r="W228" s="360">
        <v>0</v>
      </c>
      <c r="X228" s="360">
        <v>0</v>
      </c>
      <c r="Y228" s="360">
        <v>0</v>
      </c>
      <c r="Z228" s="360">
        <v>0</v>
      </c>
      <c r="AA228" s="227">
        <f t="shared" si="50"/>
        <v>0</v>
      </c>
    </row>
    <row r="229" spans="1:27" s="233" customFormat="1" ht="13" x14ac:dyDescent="0.15">
      <c r="A229" s="223">
        <v>6</v>
      </c>
      <c r="B229" s="326" t="s">
        <v>314</v>
      </c>
      <c r="C229" s="225" t="s">
        <v>50</v>
      </c>
      <c r="D229" s="240" t="s">
        <v>76</v>
      </c>
      <c r="E229" s="248" t="s">
        <v>302</v>
      </c>
      <c r="F229" s="223" t="s">
        <v>315</v>
      </c>
      <c r="G229" s="243" t="s">
        <v>303</v>
      </c>
      <c r="H229" s="227">
        <v>1</v>
      </c>
      <c r="I229" s="227">
        <v>0</v>
      </c>
      <c r="J229" s="227">
        <v>1</v>
      </c>
      <c r="K229" s="227">
        <v>235</v>
      </c>
      <c r="L229" s="227">
        <v>50</v>
      </c>
      <c r="M229" s="227">
        <f t="shared" si="47"/>
        <v>285</v>
      </c>
      <c r="N229" s="227">
        <v>1</v>
      </c>
      <c r="O229" s="227">
        <v>1</v>
      </c>
      <c r="P229" s="227">
        <f t="shared" si="48"/>
        <v>2</v>
      </c>
      <c r="Q229" s="227">
        <v>0</v>
      </c>
      <c r="R229" s="227">
        <v>0</v>
      </c>
      <c r="S229" s="227">
        <f t="shared" si="49"/>
        <v>0</v>
      </c>
      <c r="T229" s="227">
        <v>8</v>
      </c>
      <c r="U229" s="227">
        <v>1</v>
      </c>
      <c r="V229" s="228" t="s">
        <v>681</v>
      </c>
      <c r="W229" s="227">
        <v>592325277</v>
      </c>
      <c r="X229" s="227">
        <v>574345944</v>
      </c>
      <c r="Y229" s="227">
        <v>610698972</v>
      </c>
      <c r="Z229" s="227">
        <v>116593228</v>
      </c>
      <c r="AA229" s="227">
        <f t="shared" si="50"/>
        <v>1166671221</v>
      </c>
    </row>
    <row r="230" spans="1:27" s="230" customFormat="1" ht="13" x14ac:dyDescent="0.15">
      <c r="A230" s="223">
        <v>7</v>
      </c>
      <c r="B230" s="326" t="s">
        <v>316</v>
      </c>
      <c r="C230" s="225" t="s">
        <v>50</v>
      </c>
      <c r="D230" s="240" t="s">
        <v>76</v>
      </c>
      <c r="E230" s="248" t="s">
        <v>302</v>
      </c>
      <c r="F230" s="270" t="s">
        <v>317</v>
      </c>
      <c r="G230" s="243" t="s">
        <v>303</v>
      </c>
      <c r="H230" s="227">
        <v>1</v>
      </c>
      <c r="I230" s="227">
        <v>0</v>
      </c>
      <c r="J230" s="227">
        <v>1</v>
      </c>
      <c r="K230" s="227">
        <v>0</v>
      </c>
      <c r="L230" s="227">
        <v>0</v>
      </c>
      <c r="M230" s="227">
        <f t="shared" si="47"/>
        <v>0</v>
      </c>
      <c r="N230" s="227">
        <v>0</v>
      </c>
      <c r="O230" s="227">
        <v>0</v>
      </c>
      <c r="P230" s="227">
        <f t="shared" si="48"/>
        <v>0</v>
      </c>
      <c r="Q230" s="227">
        <v>0</v>
      </c>
      <c r="R230" s="227">
        <v>0</v>
      </c>
      <c r="S230" s="227">
        <f t="shared" si="49"/>
        <v>0</v>
      </c>
      <c r="T230" s="227">
        <v>0</v>
      </c>
      <c r="U230" s="227">
        <v>0</v>
      </c>
      <c r="V230" s="227"/>
      <c r="W230" s="227">
        <v>0</v>
      </c>
      <c r="X230" s="227">
        <v>0</v>
      </c>
      <c r="Y230" s="227">
        <v>0</v>
      </c>
      <c r="Z230" s="227">
        <v>0</v>
      </c>
      <c r="AA230" s="227">
        <f t="shared" si="50"/>
        <v>0</v>
      </c>
    </row>
    <row r="231" spans="1:27" s="233" customFormat="1" ht="13" x14ac:dyDescent="0.15">
      <c r="A231" s="223">
        <v>8</v>
      </c>
      <c r="B231" s="326" t="s">
        <v>682</v>
      </c>
      <c r="C231" s="225" t="s">
        <v>50</v>
      </c>
      <c r="D231" s="240" t="s">
        <v>76</v>
      </c>
      <c r="E231" s="248" t="s">
        <v>302</v>
      </c>
      <c r="F231" s="270" t="s">
        <v>319</v>
      </c>
      <c r="G231" s="243" t="s">
        <v>303</v>
      </c>
      <c r="H231" s="227">
        <v>1</v>
      </c>
      <c r="I231" s="227">
        <v>0</v>
      </c>
      <c r="J231" s="227">
        <v>1</v>
      </c>
      <c r="K231" s="227">
        <v>73</v>
      </c>
      <c r="L231" s="227">
        <v>30</v>
      </c>
      <c r="M231" s="227">
        <f t="shared" si="47"/>
        <v>103</v>
      </c>
      <c r="N231" s="227">
        <v>0</v>
      </c>
      <c r="O231" s="227">
        <v>2</v>
      </c>
      <c r="P231" s="227">
        <f t="shared" si="48"/>
        <v>2</v>
      </c>
      <c r="Q231" s="227">
        <v>0</v>
      </c>
      <c r="R231" s="227">
        <v>0</v>
      </c>
      <c r="S231" s="227">
        <f t="shared" si="49"/>
        <v>0</v>
      </c>
      <c r="T231" s="227">
        <v>7</v>
      </c>
      <c r="U231" s="227">
        <v>1</v>
      </c>
      <c r="V231" s="228" t="s">
        <v>683</v>
      </c>
      <c r="W231" s="227">
        <v>84604443</v>
      </c>
      <c r="X231" s="227">
        <v>126521246</v>
      </c>
      <c r="Y231" s="227">
        <v>178184745</v>
      </c>
      <c r="Z231" s="227">
        <v>9641625</v>
      </c>
      <c r="AA231" s="227">
        <f t="shared" si="50"/>
        <v>211125689</v>
      </c>
    </row>
    <row r="232" spans="1:27" s="230" customFormat="1" ht="13" x14ac:dyDescent="0.15">
      <c r="A232" s="223">
        <v>9</v>
      </c>
      <c r="B232" s="326" t="s">
        <v>320</v>
      </c>
      <c r="C232" s="225" t="s">
        <v>50</v>
      </c>
      <c r="D232" s="240" t="s">
        <v>76</v>
      </c>
      <c r="E232" s="248" t="s">
        <v>302</v>
      </c>
      <c r="F232" s="270" t="s">
        <v>321</v>
      </c>
      <c r="G232" s="243" t="s">
        <v>302</v>
      </c>
      <c r="H232" s="227">
        <v>1</v>
      </c>
      <c r="I232" s="227">
        <v>0</v>
      </c>
      <c r="J232" s="227">
        <v>1</v>
      </c>
      <c r="K232" s="227">
        <v>0</v>
      </c>
      <c r="L232" s="227">
        <v>0</v>
      </c>
      <c r="M232" s="227">
        <f t="shared" si="47"/>
        <v>0</v>
      </c>
      <c r="N232" s="227">
        <v>0</v>
      </c>
      <c r="O232" s="227">
        <v>0</v>
      </c>
      <c r="P232" s="227">
        <f t="shared" si="48"/>
        <v>0</v>
      </c>
      <c r="Q232" s="227">
        <v>0</v>
      </c>
      <c r="R232" s="227">
        <v>0</v>
      </c>
      <c r="S232" s="227">
        <f t="shared" si="49"/>
        <v>0</v>
      </c>
      <c r="T232" s="227">
        <v>0</v>
      </c>
      <c r="U232" s="227">
        <v>0</v>
      </c>
      <c r="V232" s="227"/>
      <c r="W232" s="227">
        <v>0</v>
      </c>
      <c r="X232" s="227">
        <v>0</v>
      </c>
      <c r="Y232" s="227">
        <v>0</v>
      </c>
      <c r="Z232" s="227">
        <v>0</v>
      </c>
      <c r="AA232" s="227">
        <f t="shared" si="50"/>
        <v>0</v>
      </c>
    </row>
    <row r="233" spans="1:27" s="315" customFormat="1" ht="13" x14ac:dyDescent="0.15">
      <c r="A233" s="223">
        <v>10</v>
      </c>
      <c r="B233" s="326" t="s">
        <v>322</v>
      </c>
      <c r="C233" s="225" t="s">
        <v>50</v>
      </c>
      <c r="D233" s="240" t="s">
        <v>76</v>
      </c>
      <c r="E233" s="248" t="s">
        <v>302</v>
      </c>
      <c r="F233" s="270" t="s">
        <v>323</v>
      </c>
      <c r="G233" s="243" t="s">
        <v>302</v>
      </c>
      <c r="H233" s="227">
        <v>1</v>
      </c>
      <c r="I233" s="227">
        <v>0</v>
      </c>
      <c r="J233" s="227">
        <v>1</v>
      </c>
      <c r="K233" s="227">
        <v>80</v>
      </c>
      <c r="L233" s="227">
        <v>28</v>
      </c>
      <c r="M233" s="227">
        <f t="shared" si="47"/>
        <v>108</v>
      </c>
      <c r="N233" s="227">
        <v>0</v>
      </c>
      <c r="O233" s="227">
        <v>0</v>
      </c>
      <c r="P233" s="227">
        <f t="shared" si="48"/>
        <v>0</v>
      </c>
      <c r="Q233" s="227">
        <v>0</v>
      </c>
      <c r="R233" s="227">
        <v>0</v>
      </c>
      <c r="S233" s="227">
        <f t="shared" si="49"/>
        <v>0</v>
      </c>
      <c r="T233" s="227">
        <v>8</v>
      </c>
      <c r="U233" s="227">
        <v>1</v>
      </c>
      <c r="V233" s="228" t="s">
        <v>683</v>
      </c>
      <c r="W233" s="227">
        <v>97025556</v>
      </c>
      <c r="X233" s="227">
        <v>10646728</v>
      </c>
      <c r="Y233" s="227">
        <v>180327553</v>
      </c>
      <c r="Z233" s="227">
        <v>31144043</v>
      </c>
      <c r="AA233" s="227">
        <f t="shared" si="50"/>
        <v>107672284</v>
      </c>
    </row>
    <row r="234" spans="1:27" s="230" customFormat="1" ht="13" x14ac:dyDescent="0.15">
      <c r="A234" s="223">
        <v>11</v>
      </c>
      <c r="B234" s="224" t="s">
        <v>324</v>
      </c>
      <c r="C234" s="225" t="s">
        <v>50</v>
      </c>
      <c r="D234" s="240" t="s">
        <v>76</v>
      </c>
      <c r="E234" s="248" t="s">
        <v>302</v>
      </c>
      <c r="F234" s="223" t="s">
        <v>325</v>
      </c>
      <c r="G234" s="243" t="s">
        <v>302</v>
      </c>
      <c r="H234" s="227">
        <v>1</v>
      </c>
      <c r="I234" s="227">
        <v>0</v>
      </c>
      <c r="J234" s="227">
        <v>1</v>
      </c>
      <c r="K234" s="227">
        <v>0</v>
      </c>
      <c r="L234" s="227">
        <v>0</v>
      </c>
      <c r="M234" s="227">
        <f t="shared" si="47"/>
        <v>0</v>
      </c>
      <c r="N234" s="227">
        <v>0</v>
      </c>
      <c r="O234" s="227">
        <v>0</v>
      </c>
      <c r="P234" s="227">
        <f t="shared" si="48"/>
        <v>0</v>
      </c>
      <c r="Q234" s="227">
        <v>0</v>
      </c>
      <c r="R234" s="227">
        <v>0</v>
      </c>
      <c r="S234" s="227">
        <f t="shared" si="49"/>
        <v>0</v>
      </c>
      <c r="T234" s="227">
        <v>0</v>
      </c>
      <c r="U234" s="227">
        <v>0</v>
      </c>
      <c r="V234" s="227"/>
      <c r="W234" s="360">
        <v>0</v>
      </c>
      <c r="X234" s="360">
        <v>0</v>
      </c>
      <c r="Y234" s="360">
        <v>0</v>
      </c>
      <c r="Z234" s="360">
        <v>0</v>
      </c>
      <c r="AA234" s="227">
        <f t="shared" si="50"/>
        <v>0</v>
      </c>
    </row>
    <row r="235" spans="1:27" s="230" customFormat="1" ht="13" x14ac:dyDescent="0.15">
      <c r="A235" s="223">
        <v>12</v>
      </c>
      <c r="B235" s="361" t="s">
        <v>326</v>
      </c>
      <c r="C235" s="225" t="s">
        <v>50</v>
      </c>
      <c r="D235" s="240" t="s">
        <v>273</v>
      </c>
      <c r="E235" s="248" t="s">
        <v>302</v>
      </c>
      <c r="F235" s="223" t="s">
        <v>327</v>
      </c>
      <c r="G235" s="243" t="s">
        <v>302</v>
      </c>
      <c r="H235" s="227">
        <v>1</v>
      </c>
      <c r="I235" s="227">
        <v>0</v>
      </c>
      <c r="J235" s="227">
        <v>1</v>
      </c>
      <c r="K235" s="227">
        <v>0</v>
      </c>
      <c r="L235" s="227">
        <v>0</v>
      </c>
      <c r="M235" s="227">
        <f t="shared" si="47"/>
        <v>0</v>
      </c>
      <c r="N235" s="227">
        <v>0</v>
      </c>
      <c r="O235" s="227">
        <v>0</v>
      </c>
      <c r="P235" s="227">
        <f t="shared" si="48"/>
        <v>0</v>
      </c>
      <c r="Q235" s="227">
        <v>0</v>
      </c>
      <c r="R235" s="227">
        <v>0</v>
      </c>
      <c r="S235" s="227">
        <f t="shared" si="49"/>
        <v>0</v>
      </c>
      <c r="T235" s="227">
        <v>6</v>
      </c>
      <c r="U235" s="227">
        <v>0</v>
      </c>
      <c r="V235" s="227"/>
      <c r="W235" s="360">
        <v>0</v>
      </c>
      <c r="X235" s="360">
        <v>0</v>
      </c>
      <c r="Y235" s="360">
        <v>0</v>
      </c>
      <c r="Z235" s="360">
        <v>0</v>
      </c>
      <c r="AA235" s="227">
        <f t="shared" si="50"/>
        <v>0</v>
      </c>
    </row>
    <row r="236" spans="1:27" s="230" customFormat="1" ht="13" x14ac:dyDescent="0.15">
      <c r="A236" s="223">
        <v>13</v>
      </c>
      <c r="B236" s="361" t="s">
        <v>328</v>
      </c>
      <c r="C236" s="225" t="s">
        <v>50</v>
      </c>
      <c r="D236" s="240" t="s">
        <v>273</v>
      </c>
      <c r="E236" s="248" t="s">
        <v>302</v>
      </c>
      <c r="F236" s="223" t="s">
        <v>329</v>
      </c>
      <c r="G236" s="243" t="s">
        <v>302</v>
      </c>
      <c r="H236" s="227">
        <v>1</v>
      </c>
      <c r="I236" s="227">
        <v>0</v>
      </c>
      <c r="J236" s="227">
        <v>1</v>
      </c>
      <c r="K236" s="227">
        <v>0</v>
      </c>
      <c r="L236" s="227">
        <v>0</v>
      </c>
      <c r="M236" s="227">
        <f t="shared" si="47"/>
        <v>0</v>
      </c>
      <c r="N236" s="227">
        <v>0</v>
      </c>
      <c r="O236" s="227">
        <v>0</v>
      </c>
      <c r="P236" s="227">
        <f t="shared" si="48"/>
        <v>0</v>
      </c>
      <c r="Q236" s="227">
        <v>0</v>
      </c>
      <c r="R236" s="227">
        <v>0</v>
      </c>
      <c r="S236" s="227">
        <f t="shared" si="49"/>
        <v>0</v>
      </c>
      <c r="T236" s="227">
        <v>6</v>
      </c>
      <c r="U236" s="227">
        <v>0</v>
      </c>
      <c r="V236" s="227"/>
      <c r="W236" s="360">
        <v>0</v>
      </c>
      <c r="X236" s="360">
        <v>0</v>
      </c>
      <c r="Y236" s="360">
        <v>0</v>
      </c>
      <c r="Z236" s="360">
        <v>0</v>
      </c>
      <c r="AA236" s="227">
        <f t="shared" si="50"/>
        <v>0</v>
      </c>
    </row>
    <row r="237" spans="1:27" s="230" customFormat="1" ht="13" x14ac:dyDescent="0.15">
      <c r="A237" s="223">
        <v>14</v>
      </c>
      <c r="B237" s="361" t="s">
        <v>330</v>
      </c>
      <c r="C237" s="225" t="s">
        <v>50</v>
      </c>
      <c r="D237" s="240" t="s">
        <v>273</v>
      </c>
      <c r="E237" s="248" t="s">
        <v>302</v>
      </c>
      <c r="F237" s="223" t="s">
        <v>331</v>
      </c>
      <c r="G237" s="243" t="s">
        <v>302</v>
      </c>
      <c r="H237" s="227">
        <v>1</v>
      </c>
      <c r="I237" s="227">
        <v>0</v>
      </c>
      <c r="J237" s="227">
        <v>1</v>
      </c>
      <c r="K237" s="227">
        <v>0</v>
      </c>
      <c r="L237" s="227">
        <v>0</v>
      </c>
      <c r="M237" s="227">
        <f t="shared" si="47"/>
        <v>0</v>
      </c>
      <c r="N237" s="227">
        <v>0</v>
      </c>
      <c r="O237" s="227">
        <v>0</v>
      </c>
      <c r="P237" s="227">
        <f t="shared" si="48"/>
        <v>0</v>
      </c>
      <c r="Q237" s="227">
        <v>0</v>
      </c>
      <c r="R237" s="227">
        <v>0</v>
      </c>
      <c r="S237" s="227">
        <f t="shared" si="49"/>
        <v>0</v>
      </c>
      <c r="T237" s="227">
        <v>6</v>
      </c>
      <c r="U237" s="227">
        <v>0</v>
      </c>
      <c r="V237" s="227"/>
      <c r="W237" s="360">
        <v>0</v>
      </c>
      <c r="X237" s="360">
        <v>0</v>
      </c>
      <c r="Y237" s="360">
        <v>0</v>
      </c>
      <c r="Z237" s="360">
        <v>0</v>
      </c>
      <c r="AA237" s="227">
        <f>SUM(W237:X237)</f>
        <v>0</v>
      </c>
    </row>
    <row r="238" spans="1:27" s="253" customFormat="1" ht="15" x14ac:dyDescent="0.15">
      <c r="A238" s="223">
        <v>15</v>
      </c>
      <c r="B238" s="277" t="s">
        <v>533</v>
      </c>
      <c r="C238" s="225" t="s">
        <v>50</v>
      </c>
      <c r="D238" s="240" t="s">
        <v>273</v>
      </c>
      <c r="E238" s="248" t="s">
        <v>302</v>
      </c>
      <c r="F238" s="352" t="s">
        <v>534</v>
      </c>
      <c r="G238" s="250" t="s">
        <v>302</v>
      </c>
      <c r="H238" s="251">
        <v>1</v>
      </c>
      <c r="I238" s="251">
        <v>0</v>
      </c>
      <c r="J238" s="251">
        <v>1</v>
      </c>
      <c r="K238" s="251">
        <v>15</v>
      </c>
      <c r="L238" s="251">
        <v>5</v>
      </c>
      <c r="M238" s="251">
        <f t="shared" si="47"/>
        <v>20</v>
      </c>
      <c r="N238" s="251">
        <v>0</v>
      </c>
      <c r="O238" s="251">
        <v>0</v>
      </c>
      <c r="P238" s="227">
        <f t="shared" si="48"/>
        <v>0</v>
      </c>
      <c r="Q238" s="251">
        <v>0</v>
      </c>
      <c r="R238" s="251">
        <v>0</v>
      </c>
      <c r="S238" s="227">
        <f t="shared" si="49"/>
        <v>0</v>
      </c>
      <c r="T238" s="251">
        <v>8</v>
      </c>
      <c r="U238" s="251">
        <v>1</v>
      </c>
      <c r="V238" s="276" t="s">
        <v>684</v>
      </c>
      <c r="W238" s="362">
        <v>924005433</v>
      </c>
      <c r="X238" s="362">
        <v>500178852</v>
      </c>
      <c r="Y238" s="362">
        <v>908308150</v>
      </c>
      <c r="Z238" s="362">
        <v>637234384</v>
      </c>
      <c r="AA238" s="251">
        <f>SUM(W238:X238)</f>
        <v>1424184285</v>
      </c>
    </row>
    <row r="239" spans="1:27" s="253" customFormat="1" ht="15" x14ac:dyDescent="0.15">
      <c r="A239" s="223">
        <v>16</v>
      </c>
      <c r="B239" s="277" t="s">
        <v>536</v>
      </c>
      <c r="C239" s="225" t="s">
        <v>50</v>
      </c>
      <c r="D239" s="240" t="s">
        <v>273</v>
      </c>
      <c r="E239" s="248" t="s">
        <v>302</v>
      </c>
      <c r="F239" s="352" t="s">
        <v>537</v>
      </c>
      <c r="G239" s="250" t="s">
        <v>302</v>
      </c>
      <c r="H239" s="251">
        <v>1</v>
      </c>
      <c r="I239" s="251">
        <v>0</v>
      </c>
      <c r="J239" s="251">
        <v>1</v>
      </c>
      <c r="K239" s="251">
        <v>0</v>
      </c>
      <c r="L239" s="251">
        <v>0</v>
      </c>
      <c r="M239" s="251">
        <f t="shared" si="47"/>
        <v>0</v>
      </c>
      <c r="N239" s="251">
        <v>0</v>
      </c>
      <c r="O239" s="251">
        <v>0</v>
      </c>
      <c r="P239" s="227">
        <f t="shared" si="48"/>
        <v>0</v>
      </c>
      <c r="Q239" s="251">
        <v>0</v>
      </c>
      <c r="R239" s="251">
        <v>0</v>
      </c>
      <c r="S239" s="227">
        <f t="shared" si="49"/>
        <v>0</v>
      </c>
      <c r="T239" s="251">
        <v>6</v>
      </c>
      <c r="U239" s="251">
        <v>0</v>
      </c>
      <c r="V239" s="251"/>
      <c r="W239" s="362">
        <v>0</v>
      </c>
      <c r="X239" s="362">
        <v>0</v>
      </c>
      <c r="Y239" s="362">
        <v>0</v>
      </c>
      <c r="Z239" s="362">
        <v>0</v>
      </c>
      <c r="AA239" s="227">
        <f>SUM(W239:X239)</f>
        <v>0</v>
      </c>
    </row>
    <row r="240" spans="1:27" s="253" customFormat="1" ht="15" x14ac:dyDescent="0.15">
      <c r="A240" s="223">
        <v>17</v>
      </c>
      <c r="B240" s="277" t="s">
        <v>538</v>
      </c>
      <c r="C240" s="225" t="s">
        <v>50</v>
      </c>
      <c r="D240" s="240" t="s">
        <v>273</v>
      </c>
      <c r="E240" s="248" t="s">
        <v>302</v>
      </c>
      <c r="F240" s="341" t="s">
        <v>539</v>
      </c>
      <c r="G240" s="250" t="s">
        <v>302</v>
      </c>
      <c r="H240" s="251">
        <v>1</v>
      </c>
      <c r="I240" s="251">
        <v>0</v>
      </c>
      <c r="J240" s="251">
        <v>1</v>
      </c>
      <c r="K240" s="251">
        <v>10</v>
      </c>
      <c r="L240" s="251">
        <v>2</v>
      </c>
      <c r="M240" s="251">
        <f t="shared" si="47"/>
        <v>12</v>
      </c>
      <c r="N240" s="251">
        <v>0</v>
      </c>
      <c r="O240" s="251">
        <v>0</v>
      </c>
      <c r="P240" s="227">
        <f t="shared" si="48"/>
        <v>0</v>
      </c>
      <c r="Q240" s="251">
        <v>0</v>
      </c>
      <c r="R240" s="251">
        <v>0</v>
      </c>
      <c r="S240" s="227">
        <f t="shared" si="49"/>
        <v>0</v>
      </c>
      <c r="T240" s="251">
        <v>6</v>
      </c>
      <c r="U240" s="251">
        <v>1</v>
      </c>
      <c r="V240" s="276" t="s">
        <v>685</v>
      </c>
      <c r="W240" s="362">
        <v>45494275</v>
      </c>
      <c r="X240" s="362">
        <v>0</v>
      </c>
      <c r="Y240" s="362">
        <v>102300575</v>
      </c>
      <c r="Z240" s="362">
        <v>36494275</v>
      </c>
      <c r="AA240" s="227">
        <f>SUM(W240:X240)</f>
        <v>45494275</v>
      </c>
    </row>
    <row r="241" spans="1:28" s="253" customFormat="1" ht="15" x14ac:dyDescent="0.15">
      <c r="A241" s="223">
        <v>18</v>
      </c>
      <c r="B241" s="277" t="s">
        <v>686</v>
      </c>
      <c r="C241" s="225" t="s">
        <v>50</v>
      </c>
      <c r="D241" s="240" t="s">
        <v>273</v>
      </c>
      <c r="E241" s="248" t="s">
        <v>302</v>
      </c>
      <c r="F241" s="339" t="s">
        <v>687</v>
      </c>
      <c r="G241" s="250" t="s">
        <v>302</v>
      </c>
      <c r="H241" s="251">
        <v>1</v>
      </c>
      <c r="I241" s="251">
        <v>0</v>
      </c>
      <c r="J241" s="251">
        <v>1</v>
      </c>
      <c r="K241" s="251">
        <v>0</v>
      </c>
      <c r="L241" s="251">
        <v>0</v>
      </c>
      <c r="M241" s="251">
        <f t="shared" si="47"/>
        <v>0</v>
      </c>
      <c r="N241" s="251">
        <v>0</v>
      </c>
      <c r="O241" s="251">
        <v>0</v>
      </c>
      <c r="P241" s="227">
        <f t="shared" si="48"/>
        <v>0</v>
      </c>
      <c r="Q241" s="251">
        <v>0</v>
      </c>
      <c r="R241" s="251">
        <v>0</v>
      </c>
      <c r="S241" s="227">
        <f t="shared" si="49"/>
        <v>0</v>
      </c>
      <c r="T241" s="251">
        <v>6</v>
      </c>
      <c r="U241" s="251">
        <v>0</v>
      </c>
      <c r="V241" s="251"/>
      <c r="W241" s="362">
        <v>0</v>
      </c>
      <c r="X241" s="362">
        <v>0</v>
      </c>
      <c r="Y241" s="362">
        <v>0</v>
      </c>
      <c r="Z241" s="362">
        <v>0</v>
      </c>
      <c r="AA241" s="227">
        <v>0</v>
      </c>
    </row>
    <row r="242" spans="1:28" s="253" customFormat="1" ht="15" x14ac:dyDescent="0.15">
      <c r="A242" s="225"/>
      <c r="B242" s="279" t="s">
        <v>50</v>
      </c>
      <c r="C242" s="280">
        <f>COUNTIF($C$224:$C$241,B242)</f>
        <v>18</v>
      </c>
      <c r="D242" s="240"/>
      <c r="E242" s="248"/>
      <c r="F242" s="339"/>
      <c r="G242" s="250"/>
      <c r="H242" s="251"/>
      <c r="I242" s="251"/>
      <c r="J242" s="251"/>
      <c r="K242" s="251"/>
      <c r="L242" s="251"/>
      <c r="M242" s="251"/>
      <c r="N242" s="251"/>
      <c r="O242" s="251"/>
      <c r="P242" s="227"/>
      <c r="Q242" s="251"/>
      <c r="R242" s="251"/>
      <c r="S242" s="227"/>
      <c r="T242" s="251"/>
      <c r="U242" s="251"/>
      <c r="V242" s="251"/>
      <c r="W242" s="362"/>
      <c r="X242" s="362"/>
      <c r="Y242" s="362"/>
      <c r="Z242" s="362"/>
      <c r="AA242" s="227"/>
    </row>
    <row r="243" spans="1:28" s="253" customFormat="1" ht="15" x14ac:dyDescent="0.15">
      <c r="A243" s="225"/>
      <c r="B243" s="279" t="s">
        <v>605</v>
      </c>
      <c r="C243" s="280">
        <f>COUNTIF($C$224:$C$241,B243)</f>
        <v>0</v>
      </c>
      <c r="D243" s="240"/>
      <c r="E243" s="248"/>
      <c r="F243" s="339"/>
      <c r="G243" s="250"/>
      <c r="H243" s="251"/>
      <c r="I243" s="251"/>
      <c r="J243" s="251"/>
      <c r="K243" s="251"/>
      <c r="L243" s="251"/>
      <c r="M243" s="251"/>
      <c r="N243" s="251"/>
      <c r="O243" s="251"/>
      <c r="P243" s="227"/>
      <c r="Q243" s="251"/>
      <c r="R243" s="251"/>
      <c r="S243" s="227"/>
      <c r="T243" s="251"/>
      <c r="U243" s="251"/>
      <c r="V243" s="251"/>
      <c r="W243" s="362"/>
      <c r="X243" s="362"/>
      <c r="Y243" s="362"/>
      <c r="Z243" s="362"/>
      <c r="AA243" s="227"/>
    </row>
    <row r="244" spans="1:28" s="253" customFormat="1" ht="15" x14ac:dyDescent="0.15">
      <c r="A244" s="225"/>
      <c r="B244" s="279" t="s">
        <v>606</v>
      </c>
      <c r="C244" s="280">
        <f>COUNTIF($C$224:$C$241,B244)</f>
        <v>0</v>
      </c>
      <c r="D244" s="240"/>
      <c r="E244" s="248"/>
      <c r="F244" s="339"/>
      <c r="G244" s="250"/>
      <c r="H244" s="251"/>
      <c r="I244" s="251"/>
      <c r="J244" s="251"/>
      <c r="K244" s="251"/>
      <c r="L244" s="251"/>
      <c r="M244" s="251"/>
      <c r="N244" s="251"/>
      <c r="O244" s="251"/>
      <c r="P244" s="227"/>
      <c r="Q244" s="251"/>
      <c r="R244" s="251"/>
      <c r="S244" s="227"/>
      <c r="T244" s="251"/>
      <c r="U244" s="251"/>
      <c r="V244" s="251"/>
      <c r="W244" s="362"/>
      <c r="X244" s="362"/>
      <c r="Y244" s="362"/>
      <c r="Z244" s="362"/>
      <c r="AA244" s="227"/>
    </row>
    <row r="245" spans="1:28" s="253" customFormat="1" ht="15" x14ac:dyDescent="0.15">
      <c r="A245" s="225"/>
      <c r="B245" s="279" t="s">
        <v>607</v>
      </c>
      <c r="C245" s="280">
        <f>COUNTIF($C$224:$C$241,B245)</f>
        <v>0</v>
      </c>
      <c r="D245" s="240"/>
      <c r="E245" s="248"/>
      <c r="F245" s="339"/>
      <c r="G245" s="250"/>
      <c r="H245" s="251"/>
      <c r="I245" s="251"/>
      <c r="J245" s="251"/>
      <c r="K245" s="251"/>
      <c r="L245" s="251"/>
      <c r="M245" s="251"/>
      <c r="N245" s="251"/>
      <c r="O245" s="251"/>
      <c r="P245" s="227"/>
      <c r="Q245" s="251"/>
      <c r="R245" s="251"/>
      <c r="S245" s="227"/>
      <c r="T245" s="251"/>
      <c r="U245" s="251"/>
      <c r="V245" s="251"/>
      <c r="W245" s="362"/>
      <c r="X245" s="362"/>
      <c r="Y245" s="362"/>
      <c r="Z245" s="362"/>
      <c r="AA245" s="227"/>
    </row>
    <row r="246" spans="1:28" s="253" customFormat="1" ht="15" x14ac:dyDescent="0.15">
      <c r="A246" s="225"/>
      <c r="B246" s="279" t="s">
        <v>608</v>
      </c>
      <c r="C246" s="280">
        <f>COUNTIF($C$224:$C$241,B246)</f>
        <v>0</v>
      </c>
      <c r="D246" s="240"/>
      <c r="E246" s="248"/>
      <c r="F246" s="339"/>
      <c r="G246" s="250"/>
      <c r="H246" s="251"/>
      <c r="I246" s="251"/>
      <c r="J246" s="251"/>
      <c r="K246" s="251"/>
      <c r="L246" s="251"/>
      <c r="M246" s="251"/>
      <c r="N246" s="251"/>
      <c r="O246" s="251"/>
      <c r="P246" s="227"/>
      <c r="Q246" s="251"/>
      <c r="R246" s="251"/>
      <c r="S246" s="227"/>
      <c r="T246" s="251"/>
      <c r="U246" s="251"/>
      <c r="V246" s="251"/>
      <c r="W246" s="362"/>
      <c r="X246" s="362"/>
      <c r="Y246" s="362"/>
      <c r="Z246" s="362"/>
      <c r="AA246" s="227"/>
    </row>
    <row r="247" spans="1:28" x14ac:dyDescent="0.15">
      <c r="A247" s="223"/>
      <c r="B247" s="259" t="s">
        <v>332</v>
      </c>
      <c r="C247" s="260">
        <f>SUM(C242:C246)</f>
        <v>18</v>
      </c>
      <c r="D247" s="259"/>
      <c r="E247" s="259"/>
      <c r="F247" s="260" t="s">
        <v>688</v>
      </c>
      <c r="G247" s="261"/>
      <c r="H247" s="262">
        <f t="shared" ref="H247:O247" si="51">SUM(H224:H241)</f>
        <v>18</v>
      </c>
      <c r="I247" s="262">
        <f t="shared" si="51"/>
        <v>0</v>
      </c>
      <c r="J247" s="262">
        <f t="shared" si="51"/>
        <v>18</v>
      </c>
      <c r="K247" s="262">
        <f t="shared" si="51"/>
        <v>413</v>
      </c>
      <c r="L247" s="262">
        <f t="shared" si="51"/>
        <v>115</v>
      </c>
      <c r="M247" s="262">
        <f t="shared" si="51"/>
        <v>528</v>
      </c>
      <c r="N247" s="262">
        <f t="shared" si="51"/>
        <v>1</v>
      </c>
      <c r="O247" s="262">
        <f t="shared" si="51"/>
        <v>3</v>
      </c>
      <c r="P247" s="262">
        <f>SUM(P224:P239)</f>
        <v>4</v>
      </c>
      <c r="Q247" s="262">
        <f>SUM(Q224:Q241)</f>
        <v>0</v>
      </c>
      <c r="R247" s="262">
        <f>SUM(R224:R241)</f>
        <v>0</v>
      </c>
      <c r="S247" s="262">
        <f>SUM(S224:S239)</f>
        <v>0</v>
      </c>
      <c r="T247" s="262">
        <f>SUM(T224:T241)</f>
        <v>93</v>
      </c>
      <c r="U247" s="262">
        <f>SUM(U224:U241)</f>
        <v>5</v>
      </c>
      <c r="V247" s="262">
        <f>SUM(V224:V239)</f>
        <v>0</v>
      </c>
      <c r="W247" s="262">
        <f>SUM(W224:W241)</f>
        <v>1743454984</v>
      </c>
      <c r="X247" s="262">
        <f>SUM(X224:X241)</f>
        <v>1211692770</v>
      </c>
      <c r="Y247" s="262">
        <f>SUM(Y224:Y241)</f>
        <v>1979819995</v>
      </c>
      <c r="Z247" s="262">
        <f>SUM(Z224:Z241)</f>
        <v>831107555</v>
      </c>
      <c r="AA247" s="262">
        <f>SUM(AA224:AA239)</f>
        <v>2909653479</v>
      </c>
      <c r="AB247" s="263">
        <f>AA247</f>
        <v>2909653479</v>
      </c>
    </row>
    <row r="248" spans="1:28" s="286" customFormat="1" x14ac:dyDescent="0.15">
      <c r="A248" s="282" t="s">
        <v>333</v>
      </c>
      <c r="B248" s="283" t="s">
        <v>334</v>
      </c>
      <c r="C248" s="283"/>
      <c r="D248" s="283"/>
      <c r="E248" s="283"/>
      <c r="F248" s="317"/>
      <c r="G248" s="34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4"/>
      <c r="X248" s="284"/>
      <c r="Y248" s="284"/>
      <c r="Z248" s="284"/>
      <c r="AA248" s="284"/>
    </row>
    <row r="249" spans="1:28" s="233" customFormat="1" ht="13" x14ac:dyDescent="0.15">
      <c r="A249" s="223">
        <v>1</v>
      </c>
      <c r="B249" s="224" t="s">
        <v>689</v>
      </c>
      <c r="C249" s="225" t="s">
        <v>50</v>
      </c>
      <c r="D249" s="240" t="s">
        <v>76</v>
      </c>
      <c r="E249" s="248" t="s">
        <v>335</v>
      </c>
      <c r="F249" s="223" t="s">
        <v>339</v>
      </c>
      <c r="G249" s="225" t="s">
        <v>335</v>
      </c>
      <c r="H249" s="227">
        <v>1</v>
      </c>
      <c r="I249" s="227">
        <v>0</v>
      </c>
      <c r="J249" s="227">
        <v>1</v>
      </c>
      <c r="K249" s="227">
        <v>296</v>
      </c>
      <c r="L249" s="227">
        <v>33</v>
      </c>
      <c r="M249" s="227">
        <f t="shared" ref="M249:M253" si="52">+SUM(K249:L249)</f>
        <v>329</v>
      </c>
      <c r="N249" s="227">
        <v>5</v>
      </c>
      <c r="O249" s="227">
        <v>0</v>
      </c>
      <c r="P249" s="227">
        <f t="shared" ref="P249:P253" si="53">+SUM(N249:O249)</f>
        <v>5</v>
      </c>
      <c r="Q249" s="227">
        <v>0</v>
      </c>
      <c r="R249" s="227">
        <v>0</v>
      </c>
      <c r="S249" s="227">
        <f t="shared" ref="S249:S253" si="54">+SUM(Q249:R249)</f>
        <v>0</v>
      </c>
      <c r="T249" s="227">
        <v>8</v>
      </c>
      <c r="U249" s="227">
        <v>1</v>
      </c>
      <c r="V249" s="228" t="s">
        <v>690</v>
      </c>
      <c r="W249" s="229">
        <v>745577708</v>
      </c>
      <c r="X249" s="229">
        <v>138163623</v>
      </c>
      <c r="Y249" s="229">
        <v>8770639246</v>
      </c>
      <c r="Z249" s="229">
        <v>299846059</v>
      </c>
      <c r="AA249" s="229">
        <f>SUM(W249:X249)</f>
        <v>883741331</v>
      </c>
    </row>
    <row r="250" spans="1:28" s="230" customFormat="1" ht="13" x14ac:dyDescent="0.15">
      <c r="A250" s="223">
        <v>2</v>
      </c>
      <c r="B250" s="224" t="s">
        <v>340</v>
      </c>
      <c r="C250" s="225" t="s">
        <v>50</v>
      </c>
      <c r="D250" s="240" t="s">
        <v>76</v>
      </c>
      <c r="E250" s="248" t="s">
        <v>335</v>
      </c>
      <c r="F250" s="223" t="s">
        <v>341</v>
      </c>
      <c r="G250" s="225" t="s">
        <v>335</v>
      </c>
      <c r="H250" s="227">
        <v>1</v>
      </c>
      <c r="I250" s="227">
        <v>0</v>
      </c>
      <c r="J250" s="227">
        <v>1</v>
      </c>
      <c r="K250" s="227">
        <v>0</v>
      </c>
      <c r="L250" s="227">
        <v>0</v>
      </c>
      <c r="M250" s="227">
        <f t="shared" si="52"/>
        <v>0</v>
      </c>
      <c r="N250" s="227">
        <v>0</v>
      </c>
      <c r="O250" s="227">
        <v>0</v>
      </c>
      <c r="P250" s="227">
        <f t="shared" si="53"/>
        <v>0</v>
      </c>
      <c r="Q250" s="227">
        <v>0</v>
      </c>
      <c r="R250" s="227">
        <v>0</v>
      </c>
      <c r="S250" s="227">
        <f t="shared" si="54"/>
        <v>0</v>
      </c>
      <c r="T250" s="227">
        <v>0</v>
      </c>
      <c r="U250" s="227">
        <v>0</v>
      </c>
      <c r="V250" s="227"/>
      <c r="W250" s="229">
        <v>0</v>
      </c>
      <c r="X250" s="229">
        <v>0</v>
      </c>
      <c r="Y250" s="229">
        <v>0</v>
      </c>
      <c r="Z250" s="229">
        <v>0</v>
      </c>
      <c r="AA250" s="229">
        <f t="shared" ref="AA250:AA253" si="55">SUM(W250:X250)</f>
        <v>0</v>
      </c>
    </row>
    <row r="251" spans="1:28" s="233" customFormat="1" ht="13" x14ac:dyDescent="0.15">
      <c r="A251" s="223">
        <v>3</v>
      </c>
      <c r="B251" s="224" t="s">
        <v>342</v>
      </c>
      <c r="C251" s="225" t="s">
        <v>50</v>
      </c>
      <c r="D251" s="240" t="s">
        <v>76</v>
      </c>
      <c r="E251" s="248" t="s">
        <v>335</v>
      </c>
      <c r="F251" s="223" t="s">
        <v>343</v>
      </c>
      <c r="G251" s="225" t="s">
        <v>335</v>
      </c>
      <c r="H251" s="227">
        <v>1</v>
      </c>
      <c r="I251" s="227">
        <v>0</v>
      </c>
      <c r="J251" s="227">
        <v>1</v>
      </c>
      <c r="K251" s="227">
        <v>0</v>
      </c>
      <c r="L251" s="227">
        <v>0</v>
      </c>
      <c r="M251" s="227">
        <f t="shared" si="52"/>
        <v>0</v>
      </c>
      <c r="N251" s="227">
        <v>0</v>
      </c>
      <c r="O251" s="227">
        <v>0</v>
      </c>
      <c r="P251" s="227">
        <f t="shared" si="53"/>
        <v>0</v>
      </c>
      <c r="Q251" s="227">
        <v>0</v>
      </c>
      <c r="R251" s="227">
        <v>0</v>
      </c>
      <c r="S251" s="227">
        <f t="shared" si="54"/>
        <v>0</v>
      </c>
      <c r="T251" s="227">
        <v>0</v>
      </c>
      <c r="U251" s="227">
        <v>0</v>
      </c>
      <c r="V251" s="227"/>
      <c r="W251" s="229">
        <v>0</v>
      </c>
      <c r="X251" s="229">
        <v>0</v>
      </c>
      <c r="Y251" s="229">
        <v>0</v>
      </c>
      <c r="Z251" s="229">
        <v>0</v>
      </c>
      <c r="AA251" s="229">
        <f t="shared" si="55"/>
        <v>0</v>
      </c>
      <c r="AB251" s="329"/>
    </row>
    <row r="252" spans="1:28" s="233" customFormat="1" ht="14" x14ac:dyDescent="0.2">
      <c r="A252" s="223">
        <v>4</v>
      </c>
      <c r="B252" s="524" t="s">
        <v>541</v>
      </c>
      <c r="C252" s="225" t="s">
        <v>50</v>
      </c>
      <c r="D252" s="240" t="s">
        <v>273</v>
      </c>
      <c r="E252" s="248" t="s">
        <v>335</v>
      </c>
      <c r="F252" s="245" t="s">
        <v>542</v>
      </c>
      <c r="G252" s="225" t="s">
        <v>335</v>
      </c>
      <c r="H252" s="227">
        <v>1</v>
      </c>
      <c r="I252" s="227">
        <v>0</v>
      </c>
      <c r="J252" s="227">
        <v>1</v>
      </c>
      <c r="K252" s="227">
        <v>20</v>
      </c>
      <c r="L252" s="227">
        <v>5</v>
      </c>
      <c r="M252" s="227">
        <f t="shared" si="52"/>
        <v>25</v>
      </c>
      <c r="N252" s="227">
        <v>5</v>
      </c>
      <c r="O252" s="227">
        <v>5</v>
      </c>
      <c r="P252" s="227">
        <f t="shared" si="53"/>
        <v>10</v>
      </c>
      <c r="Q252" s="227">
        <v>0</v>
      </c>
      <c r="R252" s="227">
        <v>0</v>
      </c>
      <c r="S252" s="227">
        <f t="shared" si="54"/>
        <v>0</v>
      </c>
      <c r="T252" s="227">
        <v>8</v>
      </c>
      <c r="U252" s="227">
        <v>1</v>
      </c>
      <c r="V252" s="227" t="s">
        <v>691</v>
      </c>
      <c r="W252" s="229">
        <v>371474149</v>
      </c>
      <c r="X252" s="229">
        <v>18242579</v>
      </c>
      <c r="Y252" s="229">
        <v>1212762821</v>
      </c>
      <c r="Z252" s="229">
        <v>371474149</v>
      </c>
      <c r="AA252" s="229">
        <f t="shared" si="55"/>
        <v>389716728</v>
      </c>
      <c r="AB252" s="329"/>
    </row>
    <row r="253" spans="1:28" s="364" customFormat="1" ht="15" x14ac:dyDescent="0.15">
      <c r="A253" s="223">
        <v>5</v>
      </c>
      <c r="B253" s="525" t="s">
        <v>543</v>
      </c>
      <c r="C253" s="225" t="s">
        <v>50</v>
      </c>
      <c r="D253" s="240" t="s">
        <v>273</v>
      </c>
      <c r="E253" s="248" t="s">
        <v>335</v>
      </c>
      <c r="F253" s="249" t="s">
        <v>544</v>
      </c>
      <c r="G253" s="225" t="s">
        <v>335</v>
      </c>
      <c r="H253" s="251">
        <v>1</v>
      </c>
      <c r="I253" s="251">
        <v>0</v>
      </c>
      <c r="J253" s="251">
        <v>1</v>
      </c>
      <c r="K253" s="251">
        <v>0</v>
      </c>
      <c r="L253" s="251">
        <v>0</v>
      </c>
      <c r="M253" s="251">
        <f t="shared" si="52"/>
        <v>0</v>
      </c>
      <c r="N253" s="251">
        <v>0</v>
      </c>
      <c r="O253" s="251">
        <v>0</v>
      </c>
      <c r="P253" s="251">
        <f t="shared" si="53"/>
        <v>0</v>
      </c>
      <c r="Q253" s="251">
        <v>0</v>
      </c>
      <c r="R253" s="251">
        <v>0</v>
      </c>
      <c r="S253" s="251">
        <f t="shared" si="54"/>
        <v>0</v>
      </c>
      <c r="T253" s="251">
        <v>6</v>
      </c>
      <c r="U253" s="251">
        <v>0</v>
      </c>
      <c r="V253" s="251"/>
      <c r="W253" s="252">
        <v>0</v>
      </c>
      <c r="X253" s="252">
        <v>0</v>
      </c>
      <c r="Y253" s="252">
        <v>0</v>
      </c>
      <c r="Z253" s="252">
        <v>0</v>
      </c>
      <c r="AA253" s="229">
        <f t="shared" si="55"/>
        <v>0</v>
      </c>
      <c r="AB253" s="363"/>
    </row>
    <row r="254" spans="1:28" s="364" customFormat="1" ht="15" x14ac:dyDescent="0.15">
      <c r="A254" s="223"/>
      <c r="B254" s="279" t="s">
        <v>50</v>
      </c>
      <c r="C254" s="280">
        <f>COUNTIF($C$249:$C$253,B254)</f>
        <v>5</v>
      </c>
      <c r="D254" s="240"/>
      <c r="E254" s="248"/>
      <c r="F254" s="249"/>
      <c r="G254" s="225"/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1"/>
      <c r="T254" s="251"/>
      <c r="U254" s="251"/>
      <c r="V254" s="251"/>
      <c r="W254" s="252"/>
      <c r="X254" s="252"/>
      <c r="Y254" s="252"/>
      <c r="Z254" s="252"/>
      <c r="AA254" s="229"/>
      <c r="AB254" s="363"/>
    </row>
    <row r="255" spans="1:28" s="364" customFormat="1" ht="15" x14ac:dyDescent="0.15">
      <c r="A255" s="223"/>
      <c r="B255" s="279" t="s">
        <v>605</v>
      </c>
      <c r="C255" s="280">
        <f>COUNTIF($C$249:$C$253,B255)</f>
        <v>0</v>
      </c>
      <c r="D255" s="240"/>
      <c r="E255" s="248"/>
      <c r="F255" s="249"/>
      <c r="G255" s="225"/>
      <c r="H255" s="251"/>
      <c r="I255" s="251"/>
      <c r="J255" s="251"/>
      <c r="K255" s="251"/>
      <c r="L255" s="251"/>
      <c r="M255" s="251"/>
      <c r="N255" s="251"/>
      <c r="O255" s="251"/>
      <c r="P255" s="251"/>
      <c r="Q255" s="251"/>
      <c r="R255" s="251"/>
      <c r="S255" s="251"/>
      <c r="T255" s="251"/>
      <c r="U255" s="251"/>
      <c r="V255" s="251"/>
      <c r="W255" s="252"/>
      <c r="X255" s="252"/>
      <c r="Y255" s="252"/>
      <c r="Z255" s="252"/>
      <c r="AA255" s="229"/>
      <c r="AB255" s="363"/>
    </row>
    <row r="256" spans="1:28" s="364" customFormat="1" ht="15" x14ac:dyDescent="0.15">
      <c r="A256" s="223"/>
      <c r="B256" s="279" t="s">
        <v>606</v>
      </c>
      <c r="C256" s="280">
        <f>COUNTIF($C$249:$C$253,B256)</f>
        <v>0</v>
      </c>
      <c r="D256" s="240"/>
      <c r="E256" s="248"/>
      <c r="F256" s="249"/>
      <c r="G256" s="225"/>
      <c r="H256" s="251"/>
      <c r="I256" s="251"/>
      <c r="J256" s="251"/>
      <c r="K256" s="251"/>
      <c r="L256" s="251"/>
      <c r="M256" s="251"/>
      <c r="N256" s="251"/>
      <c r="O256" s="251"/>
      <c r="P256" s="251"/>
      <c r="Q256" s="251"/>
      <c r="R256" s="251"/>
      <c r="S256" s="251"/>
      <c r="T256" s="251"/>
      <c r="U256" s="251"/>
      <c r="V256" s="251"/>
      <c r="W256" s="252"/>
      <c r="X256" s="252"/>
      <c r="Y256" s="252"/>
      <c r="Z256" s="252"/>
      <c r="AA256" s="229"/>
      <c r="AB256" s="363"/>
    </row>
    <row r="257" spans="1:29" s="364" customFormat="1" ht="15" x14ac:dyDescent="0.15">
      <c r="A257" s="223"/>
      <c r="B257" s="279" t="s">
        <v>607</v>
      </c>
      <c r="C257" s="280">
        <f>COUNTIF($C$249:$C$253,B257)</f>
        <v>0</v>
      </c>
      <c r="D257" s="240"/>
      <c r="E257" s="248"/>
      <c r="F257" s="249"/>
      <c r="G257" s="225"/>
      <c r="H257" s="251"/>
      <c r="I257" s="251"/>
      <c r="J257" s="251"/>
      <c r="K257" s="251"/>
      <c r="L257" s="251"/>
      <c r="M257" s="251"/>
      <c r="N257" s="251"/>
      <c r="O257" s="251"/>
      <c r="P257" s="251"/>
      <c r="Q257" s="251"/>
      <c r="R257" s="251"/>
      <c r="S257" s="251"/>
      <c r="T257" s="251"/>
      <c r="U257" s="251"/>
      <c r="V257" s="251"/>
      <c r="W257" s="252"/>
      <c r="X257" s="252"/>
      <c r="Y257" s="252"/>
      <c r="Z257" s="252"/>
      <c r="AA257" s="229"/>
      <c r="AB257" s="363"/>
    </row>
    <row r="258" spans="1:29" s="364" customFormat="1" ht="15" x14ac:dyDescent="0.15">
      <c r="A258" s="223"/>
      <c r="B258" s="279" t="s">
        <v>608</v>
      </c>
      <c r="C258" s="280">
        <f>COUNTIF($C$249:$C$253,B258)</f>
        <v>0</v>
      </c>
      <c r="D258" s="240"/>
      <c r="E258" s="248"/>
      <c r="F258" s="249"/>
      <c r="G258" s="225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2"/>
      <c r="X258" s="252"/>
      <c r="Y258" s="252"/>
      <c r="Z258" s="252"/>
      <c r="AA258" s="229"/>
      <c r="AB258" s="363"/>
    </row>
    <row r="259" spans="1:29" x14ac:dyDescent="0.15">
      <c r="A259" s="223"/>
      <c r="B259" s="259" t="s">
        <v>344</v>
      </c>
      <c r="C259" s="260">
        <f>SUM(C254:C258)</f>
        <v>5</v>
      </c>
      <c r="D259" s="259"/>
      <c r="E259" s="259"/>
      <c r="F259" s="307" t="s">
        <v>692</v>
      </c>
      <c r="G259" s="261"/>
      <c r="H259" s="262">
        <f t="shared" ref="H259:AA259" si="56">SUM(H249:H253)</f>
        <v>5</v>
      </c>
      <c r="I259" s="262">
        <f t="shared" si="56"/>
        <v>0</v>
      </c>
      <c r="J259" s="262">
        <f t="shared" si="56"/>
        <v>5</v>
      </c>
      <c r="K259" s="262">
        <f t="shared" si="56"/>
        <v>316</v>
      </c>
      <c r="L259" s="262">
        <f t="shared" si="56"/>
        <v>38</v>
      </c>
      <c r="M259" s="262">
        <f t="shared" si="56"/>
        <v>354</v>
      </c>
      <c r="N259" s="262">
        <f t="shared" si="56"/>
        <v>10</v>
      </c>
      <c r="O259" s="262">
        <f t="shared" si="56"/>
        <v>5</v>
      </c>
      <c r="P259" s="262">
        <f t="shared" si="56"/>
        <v>15</v>
      </c>
      <c r="Q259" s="262">
        <f t="shared" si="56"/>
        <v>0</v>
      </c>
      <c r="R259" s="262">
        <f t="shared" si="56"/>
        <v>0</v>
      </c>
      <c r="S259" s="262">
        <f t="shared" si="56"/>
        <v>0</v>
      </c>
      <c r="T259" s="262">
        <f t="shared" si="56"/>
        <v>22</v>
      </c>
      <c r="U259" s="262">
        <f t="shared" si="56"/>
        <v>2</v>
      </c>
      <c r="V259" s="262">
        <f t="shared" si="56"/>
        <v>0</v>
      </c>
      <c r="W259" s="262">
        <f t="shared" si="56"/>
        <v>1117051857</v>
      </c>
      <c r="X259" s="262">
        <f t="shared" si="56"/>
        <v>156406202</v>
      </c>
      <c r="Y259" s="262">
        <f t="shared" si="56"/>
        <v>9983402067</v>
      </c>
      <c r="Z259" s="262">
        <f t="shared" si="56"/>
        <v>671320208</v>
      </c>
      <c r="AA259" s="262">
        <f t="shared" si="56"/>
        <v>1273458059</v>
      </c>
      <c r="AB259" s="263">
        <f>AA259</f>
        <v>1273458059</v>
      </c>
    </row>
    <row r="260" spans="1:29" x14ac:dyDescent="0.15">
      <c r="A260" s="497" t="s">
        <v>23</v>
      </c>
      <c r="B260" s="497" t="s">
        <v>24</v>
      </c>
      <c r="C260" s="497" t="s">
        <v>25</v>
      </c>
      <c r="D260" s="497" t="s">
        <v>26</v>
      </c>
      <c r="E260" s="497" t="s">
        <v>24</v>
      </c>
      <c r="F260" s="497" t="s">
        <v>27</v>
      </c>
      <c r="G260" s="497" t="s">
        <v>28</v>
      </c>
      <c r="H260" s="502" t="s">
        <v>29</v>
      </c>
      <c r="I260" s="505" t="s">
        <v>30</v>
      </c>
      <c r="J260" s="502" t="s">
        <v>31</v>
      </c>
      <c r="K260" s="508" t="s">
        <v>32</v>
      </c>
      <c r="L260" s="509"/>
      <c r="M260" s="510"/>
      <c r="N260" s="508" t="s">
        <v>33</v>
      </c>
      <c r="O260" s="509"/>
      <c r="P260" s="510"/>
      <c r="Q260" s="508" t="s">
        <v>34</v>
      </c>
      <c r="R260" s="509"/>
      <c r="S260" s="510"/>
      <c r="T260" s="515" t="s">
        <v>93</v>
      </c>
      <c r="U260" s="497" t="s">
        <v>36</v>
      </c>
      <c r="V260" s="497" t="s">
        <v>37</v>
      </c>
      <c r="W260" s="502" t="s">
        <v>38</v>
      </c>
      <c r="X260" s="502" t="s">
        <v>39</v>
      </c>
      <c r="Y260" s="502" t="s">
        <v>40</v>
      </c>
      <c r="Z260" s="502" t="s">
        <v>41</v>
      </c>
      <c r="AA260" s="502" t="s">
        <v>42</v>
      </c>
      <c r="AB260" s="263"/>
    </row>
    <row r="261" spans="1:29" x14ac:dyDescent="0.15">
      <c r="A261" s="498"/>
      <c r="B261" s="498"/>
      <c r="C261" s="498"/>
      <c r="D261" s="498"/>
      <c r="E261" s="498"/>
      <c r="F261" s="498"/>
      <c r="G261" s="498"/>
      <c r="H261" s="503"/>
      <c r="I261" s="506"/>
      <c r="J261" s="503"/>
      <c r="K261" s="511" t="s">
        <v>43</v>
      </c>
      <c r="L261" s="511" t="s">
        <v>44</v>
      </c>
      <c r="M261" s="513" t="s">
        <v>45</v>
      </c>
      <c r="N261" s="511" t="s">
        <v>43</v>
      </c>
      <c r="O261" s="511" t="s">
        <v>44</v>
      </c>
      <c r="P261" s="513" t="s">
        <v>46</v>
      </c>
      <c r="Q261" s="511" t="s">
        <v>43</v>
      </c>
      <c r="R261" s="511" t="s">
        <v>44</v>
      </c>
      <c r="S261" s="513" t="s">
        <v>47</v>
      </c>
      <c r="T261" s="515"/>
      <c r="U261" s="498"/>
      <c r="V261" s="498"/>
      <c r="W261" s="503"/>
      <c r="X261" s="503"/>
      <c r="Y261" s="503"/>
      <c r="Z261" s="503"/>
      <c r="AA261" s="503"/>
      <c r="AB261" s="263"/>
    </row>
    <row r="262" spans="1:29" x14ac:dyDescent="0.15">
      <c r="A262" s="499"/>
      <c r="B262" s="499"/>
      <c r="C262" s="499"/>
      <c r="D262" s="499"/>
      <c r="E262" s="499"/>
      <c r="F262" s="499"/>
      <c r="G262" s="499"/>
      <c r="H262" s="504"/>
      <c r="I262" s="507"/>
      <c r="J262" s="504"/>
      <c r="K262" s="512"/>
      <c r="L262" s="512"/>
      <c r="M262" s="514"/>
      <c r="N262" s="512"/>
      <c r="O262" s="512"/>
      <c r="P262" s="514"/>
      <c r="Q262" s="512"/>
      <c r="R262" s="512"/>
      <c r="S262" s="514"/>
      <c r="T262" s="515"/>
      <c r="U262" s="499"/>
      <c r="V262" s="499"/>
      <c r="W262" s="504"/>
      <c r="X262" s="504"/>
      <c r="Y262" s="504"/>
      <c r="Z262" s="504"/>
      <c r="AA262" s="504"/>
      <c r="AB262" s="263"/>
    </row>
    <row r="263" spans="1:29" s="286" customFormat="1" x14ac:dyDescent="0.15">
      <c r="A263" s="282" t="s">
        <v>345</v>
      </c>
      <c r="B263" s="283" t="s">
        <v>346</v>
      </c>
      <c r="C263" s="283"/>
      <c r="D263" s="283"/>
      <c r="E263" s="283"/>
      <c r="F263" s="344"/>
      <c r="G263" s="34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4"/>
      <c r="X263" s="284"/>
      <c r="Y263" s="284"/>
      <c r="Z263" s="284"/>
      <c r="AA263" s="284"/>
      <c r="AC263" s="287"/>
    </row>
    <row r="264" spans="1:29" s="230" customFormat="1" x14ac:dyDescent="0.15">
      <c r="A264" s="223">
        <v>1</v>
      </c>
      <c r="B264" s="326" t="s">
        <v>693</v>
      </c>
      <c r="C264" s="225" t="s">
        <v>50</v>
      </c>
      <c r="D264" s="225" t="s">
        <v>51</v>
      </c>
      <c r="E264" s="248" t="s">
        <v>348</v>
      </c>
      <c r="F264" s="223" t="s">
        <v>349</v>
      </c>
      <c r="G264" s="223" t="s">
        <v>348</v>
      </c>
      <c r="H264" s="227">
        <v>1</v>
      </c>
      <c r="I264" s="227">
        <v>0</v>
      </c>
      <c r="J264" s="227">
        <v>1</v>
      </c>
      <c r="K264" s="227">
        <v>608</v>
      </c>
      <c r="L264" s="227">
        <v>0</v>
      </c>
      <c r="M264" s="227">
        <f t="shared" ref="M264:M270" si="57">SUM(K264:L264)</f>
        <v>608</v>
      </c>
      <c r="N264" s="227">
        <v>5</v>
      </c>
      <c r="O264" s="227">
        <v>2</v>
      </c>
      <c r="P264" s="227">
        <f t="shared" ref="P264:P270" si="58">SUM(N264:O264)</f>
        <v>7</v>
      </c>
      <c r="Q264" s="227">
        <v>0</v>
      </c>
      <c r="R264" s="227">
        <v>0</v>
      </c>
      <c r="S264" s="227">
        <f t="shared" ref="S264:S270" si="59">SUM(Q264:R264)</f>
        <v>0</v>
      </c>
      <c r="T264" s="227">
        <v>8</v>
      </c>
      <c r="U264" s="227">
        <v>1</v>
      </c>
      <c r="V264" s="228" t="s">
        <v>694</v>
      </c>
      <c r="W264" s="360">
        <v>51510639</v>
      </c>
      <c r="X264" s="360">
        <v>82722693</v>
      </c>
      <c r="Y264" s="360">
        <v>15</v>
      </c>
      <c r="Z264" s="360">
        <v>-30729868</v>
      </c>
      <c r="AA264" s="229">
        <f t="shared" ref="AA264:AA270" si="60">SUM(W264:X264)</f>
        <v>134233332</v>
      </c>
      <c r="AC264" s="348"/>
    </row>
    <row r="265" spans="1:29" s="230" customFormat="1" ht="13" x14ac:dyDescent="0.15">
      <c r="A265" s="223">
        <v>2</v>
      </c>
      <c r="B265" s="224" t="s">
        <v>350</v>
      </c>
      <c r="C265" s="225" t="s">
        <v>50</v>
      </c>
      <c r="D265" s="240" t="s">
        <v>76</v>
      </c>
      <c r="E265" s="248" t="s">
        <v>348</v>
      </c>
      <c r="F265" s="223" t="s">
        <v>351</v>
      </c>
      <c r="G265" s="223" t="s">
        <v>348</v>
      </c>
      <c r="H265" s="227">
        <v>1</v>
      </c>
      <c r="I265" s="227">
        <v>0</v>
      </c>
      <c r="J265" s="227">
        <v>1</v>
      </c>
      <c r="K265" s="227">
        <v>0</v>
      </c>
      <c r="L265" s="227">
        <v>0</v>
      </c>
      <c r="M265" s="227">
        <f t="shared" si="57"/>
        <v>0</v>
      </c>
      <c r="N265" s="227">
        <v>0</v>
      </c>
      <c r="O265" s="227">
        <v>0</v>
      </c>
      <c r="P265" s="227">
        <f t="shared" si="58"/>
        <v>0</v>
      </c>
      <c r="Q265" s="227">
        <v>0</v>
      </c>
      <c r="R265" s="227">
        <v>0</v>
      </c>
      <c r="S265" s="227">
        <f t="shared" si="59"/>
        <v>0</v>
      </c>
      <c r="T265" s="227">
        <v>5</v>
      </c>
      <c r="U265" s="227">
        <v>0</v>
      </c>
      <c r="V265" s="227"/>
      <c r="W265" s="229">
        <v>0</v>
      </c>
      <c r="X265" s="229">
        <v>0</v>
      </c>
      <c r="Y265" s="229">
        <v>0</v>
      </c>
      <c r="Z265" s="229">
        <v>0</v>
      </c>
      <c r="AA265" s="229">
        <f t="shared" si="60"/>
        <v>0</v>
      </c>
    </row>
    <row r="266" spans="1:29" s="233" customFormat="1" ht="13" x14ac:dyDescent="0.15">
      <c r="A266" s="223">
        <v>3</v>
      </c>
      <c r="B266" s="244" t="s">
        <v>547</v>
      </c>
      <c r="C266" s="225" t="s">
        <v>50</v>
      </c>
      <c r="D266" s="240" t="s">
        <v>76</v>
      </c>
      <c r="E266" s="248" t="s">
        <v>348</v>
      </c>
      <c r="F266" s="223" t="s">
        <v>352</v>
      </c>
      <c r="G266" s="223" t="s">
        <v>348</v>
      </c>
      <c r="H266" s="227">
        <v>1</v>
      </c>
      <c r="I266" s="227">
        <v>0</v>
      </c>
      <c r="J266" s="227">
        <v>1</v>
      </c>
      <c r="K266" s="227">
        <v>580</v>
      </c>
      <c r="L266" s="227">
        <v>245</v>
      </c>
      <c r="M266" s="227">
        <f t="shared" si="57"/>
        <v>825</v>
      </c>
      <c r="N266" s="227">
        <v>1</v>
      </c>
      <c r="O266" s="227">
        <v>3</v>
      </c>
      <c r="P266" s="227">
        <f t="shared" si="58"/>
        <v>4</v>
      </c>
      <c r="Q266" s="227">
        <v>0</v>
      </c>
      <c r="R266" s="227">
        <v>0</v>
      </c>
      <c r="S266" s="227">
        <f t="shared" si="59"/>
        <v>0</v>
      </c>
      <c r="T266" s="227">
        <v>6</v>
      </c>
      <c r="U266" s="227">
        <v>1</v>
      </c>
      <c r="V266" s="365" t="s">
        <v>695</v>
      </c>
      <c r="W266" s="229">
        <v>1557119536</v>
      </c>
      <c r="X266" s="229">
        <v>1890993853</v>
      </c>
      <c r="Y266" s="229">
        <v>951630165</v>
      </c>
      <c r="Z266" s="229">
        <v>437392165</v>
      </c>
      <c r="AA266" s="229">
        <f t="shared" si="60"/>
        <v>3448113389</v>
      </c>
    </row>
    <row r="267" spans="1:29" s="230" customFormat="1" ht="13" x14ac:dyDescent="0.15">
      <c r="A267" s="223">
        <v>4</v>
      </c>
      <c r="B267" s="224" t="s">
        <v>353</v>
      </c>
      <c r="C267" s="225" t="s">
        <v>50</v>
      </c>
      <c r="D267" s="240" t="s">
        <v>90</v>
      </c>
      <c r="E267" s="248" t="s">
        <v>348</v>
      </c>
      <c r="F267" s="270" t="s">
        <v>354</v>
      </c>
      <c r="G267" s="223" t="s">
        <v>348</v>
      </c>
      <c r="H267" s="227">
        <v>1</v>
      </c>
      <c r="I267" s="227">
        <v>0</v>
      </c>
      <c r="J267" s="227">
        <v>1</v>
      </c>
      <c r="K267" s="227">
        <v>0</v>
      </c>
      <c r="L267" s="227">
        <v>0</v>
      </c>
      <c r="M267" s="227">
        <f t="shared" si="57"/>
        <v>0</v>
      </c>
      <c r="N267" s="227">
        <v>0</v>
      </c>
      <c r="O267" s="227">
        <v>0</v>
      </c>
      <c r="P267" s="227">
        <f t="shared" si="58"/>
        <v>0</v>
      </c>
      <c r="Q267" s="227">
        <v>0</v>
      </c>
      <c r="R267" s="227">
        <v>0</v>
      </c>
      <c r="S267" s="227">
        <f t="shared" si="59"/>
        <v>0</v>
      </c>
      <c r="T267" s="227">
        <v>0</v>
      </c>
      <c r="U267" s="227">
        <v>0</v>
      </c>
      <c r="V267" s="227"/>
      <c r="W267" s="229">
        <v>0</v>
      </c>
      <c r="X267" s="229">
        <v>0</v>
      </c>
      <c r="Y267" s="229">
        <v>0</v>
      </c>
      <c r="Z267" s="229">
        <v>0</v>
      </c>
      <c r="AA267" s="229">
        <f t="shared" si="60"/>
        <v>0</v>
      </c>
    </row>
    <row r="268" spans="1:29" s="230" customFormat="1" ht="13" x14ac:dyDescent="0.15">
      <c r="A268" s="223">
        <v>5</v>
      </c>
      <c r="B268" s="224" t="s">
        <v>355</v>
      </c>
      <c r="C268" s="225" t="s">
        <v>50</v>
      </c>
      <c r="D268" s="240" t="s">
        <v>90</v>
      </c>
      <c r="E268" s="248" t="s">
        <v>348</v>
      </c>
      <c r="F268" s="223" t="s">
        <v>356</v>
      </c>
      <c r="G268" s="223" t="s">
        <v>348</v>
      </c>
      <c r="H268" s="227">
        <v>1</v>
      </c>
      <c r="I268" s="227">
        <v>0</v>
      </c>
      <c r="J268" s="227">
        <v>1</v>
      </c>
      <c r="K268" s="227">
        <v>0</v>
      </c>
      <c r="L268" s="227">
        <v>0</v>
      </c>
      <c r="M268" s="227">
        <f t="shared" si="57"/>
        <v>0</v>
      </c>
      <c r="N268" s="227">
        <v>0</v>
      </c>
      <c r="O268" s="227">
        <v>0</v>
      </c>
      <c r="P268" s="227">
        <f t="shared" si="58"/>
        <v>0</v>
      </c>
      <c r="Q268" s="227">
        <v>0</v>
      </c>
      <c r="R268" s="227">
        <v>0</v>
      </c>
      <c r="S268" s="227">
        <f t="shared" si="59"/>
        <v>0</v>
      </c>
      <c r="T268" s="227">
        <v>0</v>
      </c>
      <c r="U268" s="227">
        <v>0</v>
      </c>
      <c r="V268" s="227"/>
      <c r="W268" s="229">
        <v>0</v>
      </c>
      <c r="X268" s="229">
        <v>0</v>
      </c>
      <c r="Y268" s="229">
        <v>0</v>
      </c>
      <c r="Z268" s="229">
        <v>0</v>
      </c>
      <c r="AA268" s="229">
        <f t="shared" si="60"/>
        <v>0</v>
      </c>
    </row>
    <row r="269" spans="1:29" s="230" customFormat="1" ht="13" x14ac:dyDescent="0.15">
      <c r="A269" s="223">
        <v>6</v>
      </c>
      <c r="B269" s="366" t="s">
        <v>357</v>
      </c>
      <c r="C269" s="225" t="s">
        <v>50</v>
      </c>
      <c r="D269" s="225" t="s">
        <v>273</v>
      </c>
      <c r="E269" s="248" t="s">
        <v>348</v>
      </c>
      <c r="F269" s="225" t="s">
        <v>358</v>
      </c>
      <c r="G269" s="225" t="s">
        <v>348</v>
      </c>
      <c r="H269" s="251">
        <v>1</v>
      </c>
      <c r="I269" s="251">
        <v>0</v>
      </c>
      <c r="J269" s="251">
        <v>1</v>
      </c>
      <c r="K269" s="251">
        <v>0</v>
      </c>
      <c r="L269" s="251">
        <v>0</v>
      </c>
      <c r="M269" s="251">
        <f t="shared" si="57"/>
        <v>0</v>
      </c>
      <c r="N269" s="251">
        <v>0</v>
      </c>
      <c r="O269" s="251">
        <v>0</v>
      </c>
      <c r="P269" s="251">
        <f t="shared" si="58"/>
        <v>0</v>
      </c>
      <c r="Q269" s="251">
        <v>0</v>
      </c>
      <c r="R269" s="251">
        <v>0</v>
      </c>
      <c r="S269" s="251">
        <f t="shared" si="59"/>
        <v>0</v>
      </c>
      <c r="T269" s="251">
        <v>6</v>
      </c>
      <c r="U269" s="251">
        <v>0</v>
      </c>
      <c r="V269" s="251"/>
      <c r="W269" s="252">
        <v>0</v>
      </c>
      <c r="X269" s="252">
        <v>0</v>
      </c>
      <c r="Y269" s="252">
        <v>0</v>
      </c>
      <c r="Z269" s="252"/>
      <c r="AA269" s="252">
        <f t="shared" si="60"/>
        <v>0</v>
      </c>
    </row>
    <row r="270" spans="1:29" s="230" customFormat="1" ht="17.25" customHeight="1" x14ac:dyDescent="0.15">
      <c r="A270" s="223">
        <v>7</v>
      </c>
      <c r="B270" s="366" t="s">
        <v>359</v>
      </c>
      <c r="C270" s="225" t="s">
        <v>50</v>
      </c>
      <c r="D270" s="225" t="s">
        <v>273</v>
      </c>
      <c r="E270" s="248" t="s">
        <v>348</v>
      </c>
      <c r="F270" s="225" t="s">
        <v>360</v>
      </c>
      <c r="G270" s="225" t="s">
        <v>348</v>
      </c>
      <c r="H270" s="251">
        <v>1</v>
      </c>
      <c r="I270" s="251">
        <v>0</v>
      </c>
      <c r="J270" s="251">
        <v>1</v>
      </c>
      <c r="K270" s="251">
        <v>15</v>
      </c>
      <c r="L270" s="251">
        <v>5</v>
      </c>
      <c r="M270" s="251">
        <f t="shared" si="57"/>
        <v>20</v>
      </c>
      <c r="N270" s="251">
        <v>0</v>
      </c>
      <c r="O270" s="251">
        <v>0</v>
      </c>
      <c r="P270" s="251">
        <f t="shared" si="58"/>
        <v>0</v>
      </c>
      <c r="Q270" s="251">
        <v>0</v>
      </c>
      <c r="R270" s="251">
        <v>0</v>
      </c>
      <c r="S270" s="251">
        <f t="shared" si="59"/>
        <v>0</v>
      </c>
      <c r="T270" s="251">
        <v>6</v>
      </c>
      <c r="U270" s="251">
        <v>1</v>
      </c>
      <c r="V270" s="276" t="s">
        <v>696</v>
      </c>
      <c r="W270" s="252">
        <v>1239731939</v>
      </c>
      <c r="X270" s="252">
        <v>18972</v>
      </c>
      <c r="Y270" s="252">
        <v>759263440</v>
      </c>
      <c r="Z270" s="252">
        <v>475513758</v>
      </c>
      <c r="AA270" s="252">
        <f t="shared" si="60"/>
        <v>1239750911</v>
      </c>
    </row>
    <row r="271" spans="1:29" s="230" customFormat="1" ht="14.25" customHeight="1" x14ac:dyDescent="0.15">
      <c r="A271" s="223">
        <v>8</v>
      </c>
      <c r="B271" s="224" t="s">
        <v>550</v>
      </c>
      <c r="C271" s="225" t="s">
        <v>50</v>
      </c>
      <c r="D271" s="225" t="s">
        <v>273</v>
      </c>
      <c r="E271" s="248" t="s">
        <v>348</v>
      </c>
      <c r="F271" s="223" t="s">
        <v>551</v>
      </c>
      <c r="G271" s="225" t="s">
        <v>348</v>
      </c>
      <c r="H271" s="227">
        <v>1</v>
      </c>
      <c r="I271" s="227">
        <v>0</v>
      </c>
      <c r="J271" s="227">
        <v>1</v>
      </c>
      <c r="K271" s="227">
        <v>23</v>
      </c>
      <c r="L271" s="227">
        <v>0</v>
      </c>
      <c r="M271" s="227">
        <f>SUM(K271:L271)</f>
        <v>23</v>
      </c>
      <c r="N271" s="227">
        <v>5</v>
      </c>
      <c r="O271" s="227">
        <v>0</v>
      </c>
      <c r="P271" s="227">
        <f>SUM(N271:O271)</f>
        <v>5</v>
      </c>
      <c r="Q271" s="227">
        <v>0</v>
      </c>
      <c r="R271" s="227">
        <v>0</v>
      </c>
      <c r="S271" s="227">
        <f>SUM(Q271:R271)</f>
        <v>0</v>
      </c>
      <c r="T271" s="227">
        <v>7</v>
      </c>
      <c r="U271" s="227">
        <v>1</v>
      </c>
      <c r="V271" s="228" t="s">
        <v>697</v>
      </c>
      <c r="W271" s="227">
        <v>8970000</v>
      </c>
      <c r="X271" s="227">
        <v>33005905</v>
      </c>
      <c r="Y271" s="227">
        <v>226838194</v>
      </c>
      <c r="Z271" s="227">
        <v>-17487000</v>
      </c>
      <c r="AA271" s="236">
        <f>SUM(W271:X271)</f>
        <v>41975905</v>
      </c>
    </row>
    <row r="272" spans="1:29" s="230" customFormat="1" ht="14.25" customHeight="1" x14ac:dyDescent="0.15">
      <c r="A272" s="223">
        <v>9</v>
      </c>
      <c r="B272" s="224" t="s">
        <v>553</v>
      </c>
      <c r="C272" s="225" t="s">
        <v>50</v>
      </c>
      <c r="D272" s="225" t="s">
        <v>273</v>
      </c>
      <c r="E272" s="248" t="s">
        <v>348</v>
      </c>
      <c r="F272" s="223" t="s">
        <v>554</v>
      </c>
      <c r="G272" s="225" t="s">
        <v>348</v>
      </c>
      <c r="H272" s="227">
        <v>1</v>
      </c>
      <c r="I272" s="227">
        <v>0</v>
      </c>
      <c r="J272" s="227">
        <v>1</v>
      </c>
      <c r="K272" s="227">
        <v>0</v>
      </c>
      <c r="L272" s="227">
        <v>0</v>
      </c>
      <c r="M272" s="227">
        <f>SUM(K272:L272)</f>
        <v>0</v>
      </c>
      <c r="N272" s="227">
        <v>0</v>
      </c>
      <c r="O272" s="227">
        <v>0</v>
      </c>
      <c r="P272" s="227">
        <f>SUM(N272:O272)</f>
        <v>0</v>
      </c>
      <c r="Q272" s="227">
        <v>0</v>
      </c>
      <c r="R272" s="227">
        <v>0</v>
      </c>
      <c r="S272" s="227">
        <f>SUM(Q272:R272)</f>
        <v>0</v>
      </c>
      <c r="T272" s="227">
        <v>6</v>
      </c>
      <c r="U272" s="227">
        <v>0</v>
      </c>
      <c r="V272" s="228"/>
      <c r="W272" s="227">
        <v>0</v>
      </c>
      <c r="X272" s="227">
        <v>0</v>
      </c>
      <c r="Y272" s="227">
        <v>0</v>
      </c>
      <c r="Z272" s="227">
        <v>0</v>
      </c>
      <c r="AA272" s="236">
        <f>SUM(W272:X272)</f>
        <v>0</v>
      </c>
    </row>
    <row r="273" spans="1:28" s="230" customFormat="1" ht="14.25" customHeight="1" x14ac:dyDescent="0.15">
      <c r="A273" s="223">
        <v>10</v>
      </c>
      <c r="B273" s="224" t="s">
        <v>555</v>
      </c>
      <c r="C273" s="225" t="s">
        <v>50</v>
      </c>
      <c r="D273" s="225" t="s">
        <v>273</v>
      </c>
      <c r="E273" s="248" t="s">
        <v>348</v>
      </c>
      <c r="F273" s="223" t="s">
        <v>556</v>
      </c>
      <c r="G273" s="225" t="s">
        <v>348</v>
      </c>
      <c r="H273" s="227">
        <v>1</v>
      </c>
      <c r="I273" s="227">
        <v>0</v>
      </c>
      <c r="J273" s="227">
        <v>1</v>
      </c>
      <c r="K273" s="227">
        <v>0</v>
      </c>
      <c r="L273" s="227">
        <v>0</v>
      </c>
      <c r="M273" s="227">
        <f>SUM(K273:L273)</f>
        <v>0</v>
      </c>
      <c r="N273" s="227">
        <v>0</v>
      </c>
      <c r="O273" s="227">
        <v>0</v>
      </c>
      <c r="P273" s="227">
        <f>SUM(N273:O273)</f>
        <v>0</v>
      </c>
      <c r="Q273" s="227">
        <v>0</v>
      </c>
      <c r="R273" s="227">
        <v>0</v>
      </c>
      <c r="S273" s="227">
        <f>SUM(Q273:R273)</f>
        <v>0</v>
      </c>
      <c r="T273" s="227">
        <v>6</v>
      </c>
      <c r="U273" s="227">
        <v>0</v>
      </c>
      <c r="V273" s="228"/>
      <c r="W273" s="227">
        <v>0</v>
      </c>
      <c r="X273" s="227">
        <v>0</v>
      </c>
      <c r="Y273" s="227">
        <v>0</v>
      </c>
      <c r="Z273" s="227">
        <v>0</v>
      </c>
      <c r="AA273" s="236">
        <f>SUM(W273:X273)</f>
        <v>0</v>
      </c>
    </row>
    <row r="274" spans="1:28" s="230" customFormat="1" ht="14.25" customHeight="1" x14ac:dyDescent="0.15">
      <c r="A274" s="223">
        <v>11</v>
      </c>
      <c r="B274" s="224" t="s">
        <v>698</v>
      </c>
      <c r="C274" s="225" t="s">
        <v>50</v>
      </c>
      <c r="D274" s="225" t="s">
        <v>273</v>
      </c>
      <c r="E274" s="248" t="s">
        <v>348</v>
      </c>
      <c r="F274" s="223" t="s">
        <v>699</v>
      </c>
      <c r="G274" s="225" t="s">
        <v>348</v>
      </c>
      <c r="H274" s="227">
        <v>1</v>
      </c>
      <c r="I274" s="227">
        <v>0</v>
      </c>
      <c r="J274" s="227">
        <v>1</v>
      </c>
      <c r="K274" s="227">
        <v>0</v>
      </c>
      <c r="L274" s="227">
        <v>0</v>
      </c>
      <c r="M274" s="227">
        <f>SUM(K274:L274)</f>
        <v>0</v>
      </c>
      <c r="N274" s="227">
        <v>0</v>
      </c>
      <c r="O274" s="227">
        <v>0</v>
      </c>
      <c r="P274" s="227">
        <f>SUM(N274:O274)</f>
        <v>0</v>
      </c>
      <c r="Q274" s="227">
        <v>0</v>
      </c>
      <c r="R274" s="227">
        <v>0</v>
      </c>
      <c r="S274" s="227">
        <f>SUM(Q274:R274)</f>
        <v>0</v>
      </c>
      <c r="T274" s="227">
        <v>6</v>
      </c>
      <c r="U274" s="227">
        <v>0</v>
      </c>
      <c r="V274" s="228"/>
      <c r="W274" s="227"/>
      <c r="X274" s="227"/>
      <c r="Y274" s="227"/>
      <c r="Z274" s="227"/>
      <c r="AA274" s="236"/>
    </row>
    <row r="275" spans="1:28" s="230" customFormat="1" ht="14.25" customHeight="1" x14ac:dyDescent="0.15">
      <c r="A275" s="225"/>
      <c r="B275" s="279" t="s">
        <v>50</v>
      </c>
      <c r="C275" s="280">
        <f>COUNTIF($C$264:$C$274,B275)</f>
        <v>11</v>
      </c>
      <c r="D275" s="225"/>
      <c r="E275" s="248"/>
      <c r="F275" s="223"/>
      <c r="G275" s="225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8"/>
      <c r="W275" s="227"/>
      <c r="X275" s="227"/>
      <c r="Y275" s="227"/>
      <c r="Z275" s="227"/>
      <c r="AA275" s="236"/>
    </row>
    <row r="276" spans="1:28" s="230" customFormat="1" ht="14.25" customHeight="1" x14ac:dyDescent="0.15">
      <c r="A276" s="225"/>
      <c r="B276" s="279" t="s">
        <v>605</v>
      </c>
      <c r="C276" s="280">
        <f>COUNTIF($C$264:$C$274,B276)</f>
        <v>0</v>
      </c>
      <c r="D276" s="225"/>
      <c r="E276" s="248"/>
      <c r="F276" s="223"/>
      <c r="G276" s="225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8"/>
      <c r="W276" s="227"/>
      <c r="X276" s="227"/>
      <c r="Y276" s="227"/>
      <c r="Z276" s="227"/>
      <c r="AA276" s="236"/>
    </row>
    <row r="277" spans="1:28" s="230" customFormat="1" ht="14.25" customHeight="1" x14ac:dyDescent="0.15">
      <c r="A277" s="225"/>
      <c r="B277" s="279" t="s">
        <v>606</v>
      </c>
      <c r="C277" s="280">
        <f>COUNTIF($C$264:$C$274,B277)</f>
        <v>0</v>
      </c>
      <c r="D277" s="225"/>
      <c r="E277" s="248"/>
      <c r="F277" s="223"/>
      <c r="G277" s="225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8"/>
      <c r="W277" s="227"/>
      <c r="X277" s="227"/>
      <c r="Y277" s="227"/>
      <c r="Z277" s="227"/>
      <c r="AA277" s="236"/>
    </row>
    <row r="278" spans="1:28" s="230" customFormat="1" ht="14.25" customHeight="1" x14ac:dyDescent="0.15">
      <c r="A278" s="225"/>
      <c r="B278" s="279" t="s">
        <v>607</v>
      </c>
      <c r="C278" s="280">
        <f>COUNTIF($C$264:$C$274,B278)</f>
        <v>0</v>
      </c>
      <c r="D278" s="225"/>
      <c r="E278" s="248"/>
      <c r="F278" s="223"/>
      <c r="G278" s="225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8"/>
      <c r="W278" s="227"/>
      <c r="X278" s="227"/>
      <c r="Y278" s="227"/>
      <c r="Z278" s="227"/>
      <c r="AA278" s="236"/>
    </row>
    <row r="279" spans="1:28" s="230" customFormat="1" ht="14.25" customHeight="1" x14ac:dyDescent="0.15">
      <c r="A279" s="225"/>
      <c r="B279" s="279" t="s">
        <v>608</v>
      </c>
      <c r="C279" s="280">
        <f>COUNTIF($C$264:$C$274,B279)</f>
        <v>0</v>
      </c>
      <c r="D279" s="225"/>
      <c r="E279" s="248"/>
      <c r="F279" s="223"/>
      <c r="G279" s="225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8"/>
      <c r="W279" s="227"/>
      <c r="X279" s="227"/>
      <c r="Y279" s="227"/>
      <c r="Z279" s="227"/>
      <c r="AA279" s="236"/>
    </row>
    <row r="280" spans="1:28" s="253" customFormat="1" ht="21" customHeight="1" x14ac:dyDescent="0.2">
      <c r="A280" s="248"/>
      <c r="B280" s="367" t="s">
        <v>361</v>
      </c>
      <c r="C280" s="260">
        <f>SUM(C275:C279)</f>
        <v>11</v>
      </c>
      <c r="D280" s="367"/>
      <c r="E280" s="367"/>
      <c r="F280" s="260" t="s">
        <v>700</v>
      </c>
      <c r="G280" s="368"/>
      <c r="H280" s="369">
        <f t="shared" ref="H280:U280" si="61">SUM(H264:H274)</f>
        <v>11</v>
      </c>
      <c r="I280" s="369">
        <f t="shared" si="61"/>
        <v>0</v>
      </c>
      <c r="J280" s="369">
        <f t="shared" si="61"/>
        <v>11</v>
      </c>
      <c r="K280" s="369">
        <f t="shared" si="61"/>
        <v>1226</v>
      </c>
      <c r="L280" s="369">
        <f t="shared" si="61"/>
        <v>250</v>
      </c>
      <c r="M280" s="369">
        <f t="shared" si="61"/>
        <v>1476</v>
      </c>
      <c r="N280" s="369">
        <f t="shared" si="61"/>
        <v>11</v>
      </c>
      <c r="O280" s="369">
        <f t="shared" si="61"/>
        <v>5</v>
      </c>
      <c r="P280" s="369">
        <f t="shared" si="61"/>
        <v>16</v>
      </c>
      <c r="Q280" s="369">
        <f t="shared" si="61"/>
        <v>0</v>
      </c>
      <c r="R280" s="369">
        <f t="shared" si="61"/>
        <v>0</v>
      </c>
      <c r="S280" s="369">
        <f t="shared" si="61"/>
        <v>0</v>
      </c>
      <c r="T280" s="369">
        <f t="shared" si="61"/>
        <v>56</v>
      </c>
      <c r="U280" s="369">
        <f t="shared" si="61"/>
        <v>4</v>
      </c>
      <c r="V280" s="369">
        <f>SUM(V264:V270)</f>
        <v>0</v>
      </c>
      <c r="W280" s="369">
        <f>SUM(W264:W272)</f>
        <v>2857332114</v>
      </c>
      <c r="X280" s="369">
        <f>SUM(X264:X272)</f>
        <v>2006741423</v>
      </c>
      <c r="Y280" s="369">
        <f>SUM(Y264:Y272)</f>
        <v>1937731814</v>
      </c>
      <c r="Z280" s="369">
        <f>SUM(Z264:Z272)</f>
        <v>864689055</v>
      </c>
      <c r="AA280" s="369">
        <f>SUM(AA264:AA272)</f>
        <v>4864073537</v>
      </c>
      <c r="AB280" s="370">
        <f>AA280</f>
        <v>4864073537</v>
      </c>
    </row>
    <row r="281" spans="1:28" x14ac:dyDescent="0.15">
      <c r="A281" s="282" t="s">
        <v>362</v>
      </c>
      <c r="B281" s="283" t="s">
        <v>363</v>
      </c>
      <c r="C281" s="283"/>
      <c r="D281" s="283"/>
      <c r="E281" s="283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4"/>
      <c r="X281" s="284"/>
      <c r="Y281" s="284"/>
      <c r="Z281" s="284"/>
      <c r="AA281" s="284"/>
      <c r="AB281" s="263"/>
    </row>
    <row r="282" spans="1:28" s="230" customFormat="1" ht="13" x14ac:dyDescent="0.15">
      <c r="A282" s="223">
        <v>1</v>
      </c>
      <c r="B282" s="224" t="s">
        <v>366</v>
      </c>
      <c r="C282" s="225" t="s">
        <v>50</v>
      </c>
      <c r="D282" s="240" t="s">
        <v>76</v>
      </c>
      <c r="E282" s="248" t="s">
        <v>701</v>
      </c>
      <c r="F282" s="223" t="s">
        <v>367</v>
      </c>
      <c r="G282" s="250" t="s">
        <v>701</v>
      </c>
      <c r="H282" s="227">
        <v>1</v>
      </c>
      <c r="I282" s="227">
        <v>0</v>
      </c>
      <c r="J282" s="227">
        <v>1</v>
      </c>
      <c r="K282" s="227">
        <v>350</v>
      </c>
      <c r="L282" s="227">
        <v>75</v>
      </c>
      <c r="M282" s="227">
        <f t="shared" ref="M282:M285" si="62">SUM(K282:L282)</f>
        <v>425</v>
      </c>
      <c r="N282" s="227">
        <v>0</v>
      </c>
      <c r="O282" s="227">
        <v>0</v>
      </c>
      <c r="P282" s="227">
        <f t="shared" ref="P282:P285" si="63">SUM(N282:O282)</f>
        <v>0</v>
      </c>
      <c r="Q282" s="227">
        <v>0</v>
      </c>
      <c r="R282" s="227">
        <v>0</v>
      </c>
      <c r="S282" s="227">
        <f t="shared" ref="S282:S285" si="64">SUM(Q282:R282)</f>
        <v>0</v>
      </c>
      <c r="T282" s="227">
        <v>7</v>
      </c>
      <c r="U282" s="227">
        <v>1</v>
      </c>
      <c r="V282" s="228" t="s">
        <v>697</v>
      </c>
      <c r="W282" s="229">
        <v>0</v>
      </c>
      <c r="X282" s="229">
        <v>0</v>
      </c>
      <c r="Y282" s="229">
        <v>0</v>
      </c>
      <c r="Z282" s="229">
        <v>0</v>
      </c>
      <c r="AA282" s="229">
        <f t="shared" ref="AA282:AA284" si="65">SUM(W282:X282)</f>
        <v>0</v>
      </c>
    </row>
    <row r="283" spans="1:28" s="230" customFormat="1" x14ac:dyDescent="0.15">
      <c r="A283" s="223">
        <v>2</v>
      </c>
      <c r="B283" s="224" t="s">
        <v>368</v>
      </c>
      <c r="C283" s="225" t="s">
        <v>50</v>
      </c>
      <c r="D283" s="225" t="s">
        <v>94</v>
      </c>
      <c r="E283" s="248" t="s">
        <v>701</v>
      </c>
      <c r="F283" s="223" t="s">
        <v>369</v>
      </c>
      <c r="G283" s="250" t="s">
        <v>701</v>
      </c>
      <c r="H283" s="227">
        <v>1</v>
      </c>
      <c r="I283" s="227">
        <v>0</v>
      </c>
      <c r="J283" s="227">
        <v>1</v>
      </c>
      <c r="K283" s="227">
        <v>0</v>
      </c>
      <c r="L283" s="227">
        <v>0</v>
      </c>
      <c r="M283" s="227">
        <f t="shared" si="62"/>
        <v>0</v>
      </c>
      <c r="N283" s="227">
        <v>0</v>
      </c>
      <c r="O283" s="227">
        <v>0</v>
      </c>
      <c r="P283" s="227">
        <f t="shared" si="63"/>
        <v>0</v>
      </c>
      <c r="Q283" s="227">
        <v>0</v>
      </c>
      <c r="R283" s="227">
        <v>0</v>
      </c>
      <c r="S283" s="227">
        <f t="shared" si="64"/>
        <v>0</v>
      </c>
      <c r="T283" s="227">
        <v>0</v>
      </c>
      <c r="U283" s="227">
        <v>0</v>
      </c>
      <c r="V283" s="227"/>
      <c r="W283" s="229">
        <v>0</v>
      </c>
      <c r="X283" s="229">
        <v>0</v>
      </c>
      <c r="Y283" s="229">
        <v>0</v>
      </c>
      <c r="Z283" s="229">
        <v>0</v>
      </c>
      <c r="AA283" s="229">
        <f t="shared" si="65"/>
        <v>0</v>
      </c>
    </row>
    <row r="284" spans="1:28" s="230" customFormat="1" ht="13" x14ac:dyDescent="0.15">
      <c r="A284" s="223">
        <v>3</v>
      </c>
      <c r="B284" s="326" t="s">
        <v>370</v>
      </c>
      <c r="C284" s="237" t="s">
        <v>50</v>
      </c>
      <c r="D284" s="240" t="s">
        <v>76</v>
      </c>
      <c r="E284" s="248" t="s">
        <v>701</v>
      </c>
      <c r="F284" s="237" t="s">
        <v>371</v>
      </c>
      <c r="G284" s="250" t="s">
        <v>701</v>
      </c>
      <c r="H284" s="227">
        <v>1</v>
      </c>
      <c r="I284" s="227">
        <v>0</v>
      </c>
      <c r="J284" s="227">
        <v>1</v>
      </c>
      <c r="K284" s="227">
        <v>0</v>
      </c>
      <c r="L284" s="227">
        <v>0</v>
      </c>
      <c r="M284" s="227">
        <f t="shared" si="62"/>
        <v>0</v>
      </c>
      <c r="N284" s="227">
        <v>0</v>
      </c>
      <c r="O284" s="227">
        <v>0</v>
      </c>
      <c r="P284" s="227">
        <f t="shared" si="63"/>
        <v>0</v>
      </c>
      <c r="Q284" s="227">
        <v>0</v>
      </c>
      <c r="R284" s="227">
        <v>0</v>
      </c>
      <c r="S284" s="227">
        <f t="shared" si="64"/>
        <v>0</v>
      </c>
      <c r="T284" s="227">
        <v>8</v>
      </c>
      <c r="U284" s="227">
        <v>0</v>
      </c>
      <c r="V284" s="227"/>
      <c r="W284" s="229">
        <v>0</v>
      </c>
      <c r="X284" s="229">
        <v>0</v>
      </c>
      <c r="Y284" s="229">
        <v>0</v>
      </c>
      <c r="Z284" s="229">
        <v>0</v>
      </c>
      <c r="AA284" s="229">
        <f t="shared" si="65"/>
        <v>0</v>
      </c>
    </row>
    <row r="285" spans="1:28" s="253" customFormat="1" ht="13" x14ac:dyDescent="0.2">
      <c r="A285" s="225">
        <v>4</v>
      </c>
      <c r="B285" s="371" t="s">
        <v>702</v>
      </c>
      <c r="C285" s="372" t="s">
        <v>50</v>
      </c>
      <c r="D285" s="373" t="s">
        <v>273</v>
      </c>
      <c r="E285" s="374" t="s">
        <v>701</v>
      </c>
      <c r="F285" s="372" t="s">
        <v>703</v>
      </c>
      <c r="G285" s="375" t="s">
        <v>701</v>
      </c>
      <c r="H285" s="376">
        <v>1</v>
      </c>
      <c r="I285" s="376">
        <v>0</v>
      </c>
      <c r="J285" s="376">
        <v>1</v>
      </c>
      <c r="K285" s="376">
        <v>0</v>
      </c>
      <c r="L285" s="376">
        <v>0</v>
      </c>
      <c r="M285" s="376">
        <f t="shared" si="62"/>
        <v>0</v>
      </c>
      <c r="N285" s="376">
        <v>0</v>
      </c>
      <c r="O285" s="376">
        <v>0</v>
      </c>
      <c r="P285" s="376">
        <f t="shared" si="63"/>
        <v>0</v>
      </c>
      <c r="Q285" s="376">
        <v>0</v>
      </c>
      <c r="R285" s="376">
        <v>0</v>
      </c>
      <c r="S285" s="376">
        <f t="shared" si="64"/>
        <v>0</v>
      </c>
      <c r="T285" s="376">
        <v>6</v>
      </c>
      <c r="U285" s="376">
        <v>0</v>
      </c>
      <c r="V285" s="376"/>
      <c r="W285" s="377">
        <v>0</v>
      </c>
      <c r="X285" s="377">
        <v>0</v>
      </c>
      <c r="Y285" s="377">
        <v>0</v>
      </c>
      <c r="Z285" s="377">
        <v>0</v>
      </c>
      <c r="AA285" s="377">
        <f>SUM(W285:Z285)</f>
        <v>0</v>
      </c>
    </row>
    <row r="286" spans="1:28" s="253" customFormat="1" ht="15" x14ac:dyDescent="0.2">
      <c r="A286" s="225"/>
      <c r="B286" s="279" t="s">
        <v>50</v>
      </c>
      <c r="C286" s="280">
        <f>COUNTIF($C$282:$C$285,B286)</f>
        <v>4</v>
      </c>
      <c r="D286" s="373"/>
      <c r="E286" s="378"/>
      <c r="F286" s="372"/>
      <c r="G286" s="375"/>
      <c r="H286" s="376"/>
      <c r="I286" s="376"/>
      <c r="J286" s="376"/>
      <c r="K286" s="376"/>
      <c r="L286" s="376"/>
      <c r="M286" s="376"/>
      <c r="N286" s="376"/>
      <c r="O286" s="376"/>
      <c r="P286" s="376"/>
      <c r="Q286" s="376"/>
      <c r="R286" s="376"/>
      <c r="S286" s="376"/>
      <c r="T286" s="376"/>
      <c r="U286" s="376"/>
      <c r="V286" s="376"/>
      <c r="W286" s="377"/>
      <c r="X286" s="377"/>
      <c r="Y286" s="377"/>
      <c r="Z286" s="377"/>
      <c r="AA286" s="377"/>
    </row>
    <row r="287" spans="1:28" s="253" customFormat="1" ht="15" x14ac:dyDescent="0.2">
      <c r="A287" s="225"/>
      <c r="B287" s="279" t="s">
        <v>605</v>
      </c>
      <c r="C287" s="280">
        <f>COUNTIF($C$282:$C$285,B287)</f>
        <v>0</v>
      </c>
      <c r="D287" s="373"/>
      <c r="E287" s="378"/>
      <c r="F287" s="372"/>
      <c r="G287" s="375"/>
      <c r="H287" s="376"/>
      <c r="I287" s="376"/>
      <c r="J287" s="376"/>
      <c r="K287" s="376"/>
      <c r="L287" s="376"/>
      <c r="M287" s="376"/>
      <c r="N287" s="376"/>
      <c r="O287" s="376"/>
      <c r="P287" s="376"/>
      <c r="Q287" s="376"/>
      <c r="R287" s="376"/>
      <c r="S287" s="376"/>
      <c r="T287" s="376"/>
      <c r="U287" s="376"/>
      <c r="V287" s="376"/>
      <c r="W287" s="377"/>
      <c r="X287" s="377"/>
      <c r="Y287" s="377"/>
      <c r="Z287" s="377"/>
      <c r="AA287" s="377"/>
    </row>
    <row r="288" spans="1:28" s="253" customFormat="1" ht="15" x14ac:dyDescent="0.2">
      <c r="A288" s="225"/>
      <c r="B288" s="279" t="s">
        <v>606</v>
      </c>
      <c r="C288" s="280">
        <f>COUNTIF($C$282:$C$285,B288)</f>
        <v>0</v>
      </c>
      <c r="D288" s="373"/>
      <c r="E288" s="378"/>
      <c r="F288" s="372"/>
      <c r="G288" s="375"/>
      <c r="H288" s="376"/>
      <c r="I288" s="376"/>
      <c r="J288" s="376"/>
      <c r="K288" s="376"/>
      <c r="L288" s="376"/>
      <c r="M288" s="376"/>
      <c r="N288" s="376"/>
      <c r="O288" s="376"/>
      <c r="P288" s="376"/>
      <c r="Q288" s="376"/>
      <c r="R288" s="376"/>
      <c r="S288" s="376"/>
      <c r="T288" s="376"/>
      <c r="U288" s="376"/>
      <c r="V288" s="376"/>
      <c r="W288" s="377"/>
      <c r="X288" s="377"/>
      <c r="Y288" s="377"/>
      <c r="Z288" s="377"/>
      <c r="AA288" s="377"/>
    </row>
    <row r="289" spans="1:28" s="253" customFormat="1" ht="15" x14ac:dyDescent="0.2">
      <c r="A289" s="225"/>
      <c r="B289" s="279" t="s">
        <v>607</v>
      </c>
      <c r="C289" s="280">
        <f>COUNTIF($C$282:$C$285,B289)</f>
        <v>0</v>
      </c>
      <c r="D289" s="373"/>
      <c r="E289" s="378"/>
      <c r="F289" s="372"/>
      <c r="G289" s="375"/>
      <c r="H289" s="376"/>
      <c r="I289" s="376"/>
      <c r="J289" s="376"/>
      <c r="K289" s="376"/>
      <c r="L289" s="376"/>
      <c r="M289" s="376"/>
      <c r="N289" s="376"/>
      <c r="O289" s="376"/>
      <c r="P289" s="376"/>
      <c r="Q289" s="376"/>
      <c r="R289" s="376"/>
      <c r="S289" s="376"/>
      <c r="T289" s="376"/>
      <c r="U289" s="376"/>
      <c r="V289" s="376"/>
      <c r="W289" s="377"/>
      <c r="X289" s="377"/>
      <c r="Y289" s="377"/>
      <c r="Z289" s="377"/>
      <c r="AA289" s="377"/>
    </row>
    <row r="290" spans="1:28" s="253" customFormat="1" ht="15" x14ac:dyDescent="0.2">
      <c r="A290" s="225"/>
      <c r="B290" s="279" t="s">
        <v>608</v>
      </c>
      <c r="C290" s="280">
        <f>COUNTIF($C$282:$C$285,B290)</f>
        <v>0</v>
      </c>
      <c r="D290" s="373"/>
      <c r="E290" s="378"/>
      <c r="F290" s="372"/>
      <c r="G290" s="375"/>
      <c r="H290" s="376"/>
      <c r="I290" s="376"/>
      <c r="J290" s="376"/>
      <c r="K290" s="376"/>
      <c r="L290" s="376"/>
      <c r="M290" s="376"/>
      <c r="N290" s="376"/>
      <c r="O290" s="376"/>
      <c r="P290" s="376"/>
      <c r="Q290" s="376"/>
      <c r="R290" s="376"/>
      <c r="S290" s="376"/>
      <c r="T290" s="376"/>
      <c r="U290" s="376"/>
      <c r="V290" s="376"/>
      <c r="W290" s="377"/>
      <c r="X290" s="377"/>
      <c r="Y290" s="377"/>
      <c r="Z290" s="377"/>
      <c r="AA290" s="377"/>
    </row>
    <row r="291" spans="1:28" s="230" customFormat="1" x14ac:dyDescent="0.15">
      <c r="A291" s="223"/>
      <c r="B291" s="259" t="s">
        <v>704</v>
      </c>
      <c r="C291" s="356">
        <f>SUM(C286:C290)</f>
        <v>4</v>
      </c>
      <c r="D291" s="379"/>
      <c r="E291" s="379"/>
      <c r="F291" s="356" t="s">
        <v>385</v>
      </c>
      <c r="G291" s="261"/>
      <c r="H291" s="262">
        <f t="shared" ref="H291:U291" si="66">SUM(H282:H285)</f>
        <v>4</v>
      </c>
      <c r="I291" s="262">
        <f t="shared" si="66"/>
        <v>0</v>
      </c>
      <c r="J291" s="262">
        <f t="shared" si="66"/>
        <v>4</v>
      </c>
      <c r="K291" s="262">
        <f t="shared" si="66"/>
        <v>350</v>
      </c>
      <c r="L291" s="262">
        <f t="shared" si="66"/>
        <v>75</v>
      </c>
      <c r="M291" s="262">
        <f t="shared" si="66"/>
        <v>425</v>
      </c>
      <c r="N291" s="262">
        <f t="shared" si="66"/>
        <v>0</v>
      </c>
      <c r="O291" s="262">
        <f t="shared" si="66"/>
        <v>0</v>
      </c>
      <c r="P291" s="262">
        <f t="shared" si="66"/>
        <v>0</v>
      </c>
      <c r="Q291" s="262">
        <f t="shared" si="66"/>
        <v>0</v>
      </c>
      <c r="R291" s="262">
        <f t="shared" si="66"/>
        <v>0</v>
      </c>
      <c r="S291" s="262">
        <f t="shared" si="66"/>
        <v>0</v>
      </c>
      <c r="T291" s="262">
        <f t="shared" si="66"/>
        <v>21</v>
      </c>
      <c r="U291" s="262">
        <f t="shared" si="66"/>
        <v>1</v>
      </c>
      <c r="V291" s="262">
        <f>SUM(V282:V284)</f>
        <v>0</v>
      </c>
      <c r="W291" s="262">
        <f>SUM(W282:W285)</f>
        <v>0</v>
      </c>
      <c r="X291" s="262">
        <f>SUM(X282:X285)</f>
        <v>0</v>
      </c>
      <c r="Y291" s="262">
        <f>SUM(Y282:Y285)</f>
        <v>0</v>
      </c>
      <c r="Z291" s="262">
        <f>SUM(Z282:Z285)</f>
        <v>0</v>
      </c>
      <c r="AA291" s="262">
        <f>SUM(AA282:AA285)</f>
        <v>0</v>
      </c>
      <c r="AB291" s="288">
        <f>AA291</f>
        <v>0</v>
      </c>
    </row>
    <row r="292" spans="1:28" x14ac:dyDescent="0.15">
      <c r="A292" s="282" t="s">
        <v>374</v>
      </c>
      <c r="B292" s="283" t="s">
        <v>375</v>
      </c>
      <c r="C292" s="283"/>
      <c r="D292" s="283"/>
      <c r="E292" s="283"/>
      <c r="F292" s="285"/>
      <c r="G292" s="34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4"/>
      <c r="X292" s="284"/>
      <c r="Y292" s="284"/>
      <c r="Z292" s="284"/>
      <c r="AA292" s="284"/>
      <c r="AB292" s="263">
        <f>SUM(W291:X291)</f>
        <v>0</v>
      </c>
    </row>
    <row r="293" spans="1:28" s="230" customFormat="1" x14ac:dyDescent="0.15">
      <c r="A293" s="223">
        <v>1</v>
      </c>
      <c r="B293" s="224" t="s">
        <v>378</v>
      </c>
      <c r="C293" s="225" t="s">
        <v>50</v>
      </c>
      <c r="D293" s="225" t="s">
        <v>51</v>
      </c>
      <c r="E293" s="248" t="s">
        <v>376</v>
      </c>
      <c r="F293" s="223" t="s">
        <v>379</v>
      </c>
      <c r="G293" s="243" t="s">
        <v>377</v>
      </c>
      <c r="H293" s="227">
        <v>1</v>
      </c>
      <c r="I293" s="227">
        <v>0</v>
      </c>
      <c r="J293" s="227">
        <v>1</v>
      </c>
      <c r="K293" s="227">
        <v>0</v>
      </c>
      <c r="L293" s="227">
        <v>0</v>
      </c>
      <c r="M293" s="227">
        <f t="shared" ref="M293:M295" si="67">SUM(K293:L293)</f>
        <v>0</v>
      </c>
      <c r="N293" s="227">
        <v>0</v>
      </c>
      <c r="O293" s="227">
        <v>0</v>
      </c>
      <c r="P293" s="227">
        <f t="shared" ref="P293:P295" si="68">SUM(N293:O293)</f>
        <v>0</v>
      </c>
      <c r="Q293" s="227">
        <v>0</v>
      </c>
      <c r="R293" s="227">
        <v>0</v>
      </c>
      <c r="S293" s="227">
        <f t="shared" ref="S293:S295" si="69">SUM(Q293:R293)</f>
        <v>0</v>
      </c>
      <c r="T293" s="227">
        <v>6</v>
      </c>
      <c r="U293" s="227">
        <v>0</v>
      </c>
      <c r="V293" s="227"/>
      <c r="W293" s="229">
        <v>0</v>
      </c>
      <c r="X293" s="229">
        <v>0</v>
      </c>
      <c r="Y293" s="229">
        <v>0</v>
      </c>
      <c r="Z293" s="229">
        <v>0</v>
      </c>
      <c r="AA293" s="229">
        <f t="shared" ref="AA293:AA295" si="70">SUM(W293:X293)</f>
        <v>0</v>
      </c>
    </row>
    <row r="294" spans="1:28" s="230" customFormat="1" ht="13" x14ac:dyDescent="0.15">
      <c r="A294" s="223">
        <v>2</v>
      </c>
      <c r="B294" s="224" t="s">
        <v>705</v>
      </c>
      <c r="C294" s="225" t="s">
        <v>50</v>
      </c>
      <c r="D294" s="240" t="s">
        <v>76</v>
      </c>
      <c r="E294" s="248" t="s">
        <v>376</v>
      </c>
      <c r="F294" s="223" t="s">
        <v>381</v>
      </c>
      <c r="G294" s="243" t="s">
        <v>377</v>
      </c>
      <c r="H294" s="227">
        <v>1</v>
      </c>
      <c r="I294" s="227">
        <v>0</v>
      </c>
      <c r="J294" s="227">
        <v>1</v>
      </c>
      <c r="K294" s="227">
        <v>582</v>
      </c>
      <c r="L294" s="227">
        <v>229</v>
      </c>
      <c r="M294" s="227">
        <f t="shared" si="67"/>
        <v>811</v>
      </c>
      <c r="N294" s="227">
        <v>0</v>
      </c>
      <c r="O294" s="227">
        <v>3</v>
      </c>
      <c r="P294" s="227">
        <f t="shared" si="68"/>
        <v>3</v>
      </c>
      <c r="Q294" s="227">
        <v>0</v>
      </c>
      <c r="R294" s="227">
        <v>0</v>
      </c>
      <c r="S294" s="227">
        <f t="shared" si="69"/>
        <v>0</v>
      </c>
      <c r="T294" s="227">
        <v>8</v>
      </c>
      <c r="U294" s="227">
        <v>1</v>
      </c>
      <c r="V294" s="228" t="s">
        <v>694</v>
      </c>
      <c r="W294" s="229">
        <v>3223191411</v>
      </c>
      <c r="X294" s="229">
        <v>634222600</v>
      </c>
      <c r="Y294" s="229">
        <v>263652750</v>
      </c>
      <c r="Z294" s="229">
        <v>144222750</v>
      </c>
      <c r="AA294" s="229">
        <f>SUM(W294:X294)</f>
        <v>3857414011</v>
      </c>
    </row>
    <row r="295" spans="1:28" s="230" customFormat="1" ht="13" x14ac:dyDescent="0.15">
      <c r="A295" s="223">
        <v>3</v>
      </c>
      <c r="B295" s="224" t="s">
        <v>382</v>
      </c>
      <c r="C295" s="225" t="s">
        <v>50</v>
      </c>
      <c r="D295" s="240" t="s">
        <v>76</v>
      </c>
      <c r="E295" s="248" t="s">
        <v>376</v>
      </c>
      <c r="F295" s="223" t="s">
        <v>383</v>
      </c>
      <c r="G295" s="243" t="s">
        <v>377</v>
      </c>
      <c r="H295" s="227">
        <v>1</v>
      </c>
      <c r="I295" s="227">
        <v>0</v>
      </c>
      <c r="J295" s="227">
        <v>1</v>
      </c>
      <c r="K295" s="227">
        <v>472</v>
      </c>
      <c r="L295" s="227">
        <v>70</v>
      </c>
      <c r="M295" s="227">
        <f t="shared" si="67"/>
        <v>542</v>
      </c>
      <c r="N295" s="227">
        <v>0</v>
      </c>
      <c r="O295" s="227">
        <v>0</v>
      </c>
      <c r="P295" s="227">
        <f t="shared" si="68"/>
        <v>0</v>
      </c>
      <c r="Q295" s="227">
        <v>0</v>
      </c>
      <c r="R295" s="227">
        <v>0</v>
      </c>
      <c r="S295" s="227">
        <f t="shared" si="69"/>
        <v>0</v>
      </c>
      <c r="T295" s="227">
        <v>7</v>
      </c>
      <c r="U295" s="227">
        <v>1</v>
      </c>
      <c r="V295" s="228" t="s">
        <v>706</v>
      </c>
      <c r="W295" s="229">
        <v>563890000</v>
      </c>
      <c r="X295" s="229">
        <v>1194400000</v>
      </c>
      <c r="Y295" s="229">
        <v>6986488076</v>
      </c>
      <c r="Z295" s="229">
        <v>-18959340526</v>
      </c>
      <c r="AA295" s="229">
        <f t="shared" si="70"/>
        <v>1758290000</v>
      </c>
    </row>
    <row r="296" spans="1:28" s="230" customFormat="1" ht="15" x14ac:dyDescent="0.15">
      <c r="A296" s="223"/>
      <c r="B296" s="279" t="s">
        <v>50</v>
      </c>
      <c r="C296" s="280">
        <f>COUNTIF($C$293:$C$295,B296)</f>
        <v>3</v>
      </c>
      <c r="D296" s="225"/>
      <c r="E296" s="248"/>
      <c r="F296" s="290"/>
      <c r="G296" s="318"/>
      <c r="H296" s="291"/>
      <c r="I296" s="291"/>
      <c r="J296" s="291"/>
      <c r="K296" s="291"/>
      <c r="L296" s="291"/>
      <c r="M296" s="227"/>
      <c r="N296" s="291"/>
      <c r="O296" s="291"/>
      <c r="P296" s="227"/>
      <c r="Q296" s="291"/>
      <c r="R296" s="291"/>
      <c r="S296" s="227"/>
      <c r="T296" s="291"/>
      <c r="U296" s="291"/>
      <c r="V296" s="291"/>
      <c r="W296" s="292"/>
      <c r="X296" s="292"/>
      <c r="Y296" s="292"/>
      <c r="Z296" s="292"/>
      <c r="AA296" s="292"/>
    </row>
    <row r="297" spans="1:28" s="230" customFormat="1" ht="15" x14ac:dyDescent="0.15">
      <c r="A297" s="223"/>
      <c r="B297" s="279" t="s">
        <v>605</v>
      </c>
      <c r="C297" s="280">
        <f>COUNTIF($C$293:$C$295,B297)</f>
        <v>0</v>
      </c>
      <c r="D297" s="225"/>
      <c r="E297" s="248"/>
      <c r="F297" s="290"/>
      <c r="G297" s="318"/>
      <c r="H297" s="291"/>
      <c r="I297" s="291"/>
      <c r="J297" s="291"/>
      <c r="K297" s="291"/>
      <c r="L297" s="291"/>
      <c r="M297" s="227"/>
      <c r="N297" s="291"/>
      <c r="O297" s="291"/>
      <c r="P297" s="227"/>
      <c r="Q297" s="291"/>
      <c r="R297" s="291"/>
      <c r="S297" s="227"/>
      <c r="T297" s="291"/>
      <c r="U297" s="291"/>
      <c r="V297" s="291"/>
      <c r="W297" s="292"/>
      <c r="X297" s="292"/>
      <c r="Y297" s="292"/>
      <c r="Z297" s="292"/>
      <c r="AA297" s="292"/>
    </row>
    <row r="298" spans="1:28" s="230" customFormat="1" ht="15" x14ac:dyDescent="0.15">
      <c r="A298" s="223"/>
      <c r="B298" s="279" t="s">
        <v>606</v>
      </c>
      <c r="C298" s="280">
        <f>COUNTIF($C$293:$C$295,B298)</f>
        <v>0</v>
      </c>
      <c r="D298" s="225"/>
      <c r="E298" s="248"/>
      <c r="F298" s="290"/>
      <c r="G298" s="318"/>
      <c r="H298" s="291"/>
      <c r="I298" s="291"/>
      <c r="J298" s="291"/>
      <c r="K298" s="291"/>
      <c r="L298" s="291"/>
      <c r="M298" s="227"/>
      <c r="N298" s="291"/>
      <c r="O298" s="291"/>
      <c r="P298" s="227"/>
      <c r="Q298" s="291"/>
      <c r="R298" s="291"/>
      <c r="S298" s="227"/>
      <c r="T298" s="291"/>
      <c r="U298" s="291"/>
      <c r="V298" s="291"/>
      <c r="W298" s="292"/>
      <c r="X298" s="292"/>
      <c r="Y298" s="292"/>
      <c r="Z298" s="292"/>
      <c r="AA298" s="292"/>
    </row>
    <row r="299" spans="1:28" s="230" customFormat="1" ht="15" x14ac:dyDescent="0.15">
      <c r="A299" s="223"/>
      <c r="B299" s="279" t="s">
        <v>607</v>
      </c>
      <c r="C299" s="280">
        <f>COUNTIF($C$293:$C$295,B299)</f>
        <v>0</v>
      </c>
      <c r="D299" s="225"/>
      <c r="E299" s="248"/>
      <c r="F299" s="290"/>
      <c r="G299" s="318"/>
      <c r="H299" s="291"/>
      <c r="I299" s="291"/>
      <c r="J299" s="291"/>
      <c r="K299" s="291"/>
      <c r="L299" s="291"/>
      <c r="M299" s="227"/>
      <c r="N299" s="291"/>
      <c r="O299" s="291"/>
      <c r="P299" s="227"/>
      <c r="Q299" s="291"/>
      <c r="R299" s="291"/>
      <c r="S299" s="227"/>
      <c r="T299" s="291"/>
      <c r="U299" s="291"/>
      <c r="V299" s="291"/>
      <c r="W299" s="292"/>
      <c r="X299" s="292"/>
      <c r="Y299" s="292"/>
      <c r="Z299" s="292"/>
      <c r="AA299" s="292"/>
    </row>
    <row r="300" spans="1:28" s="230" customFormat="1" ht="15" x14ac:dyDescent="0.15">
      <c r="A300" s="223"/>
      <c r="B300" s="279" t="s">
        <v>608</v>
      </c>
      <c r="C300" s="280">
        <f>COUNTIF($C$293:$C$295,B300)</f>
        <v>0</v>
      </c>
      <c r="D300" s="225"/>
      <c r="E300" s="248"/>
      <c r="F300" s="290"/>
      <c r="G300" s="318"/>
      <c r="H300" s="291"/>
      <c r="I300" s="291"/>
      <c r="J300" s="291"/>
      <c r="K300" s="291"/>
      <c r="L300" s="291"/>
      <c r="M300" s="227"/>
      <c r="N300" s="291"/>
      <c r="O300" s="291"/>
      <c r="P300" s="227"/>
      <c r="Q300" s="291"/>
      <c r="R300" s="291"/>
      <c r="S300" s="227"/>
      <c r="T300" s="291"/>
      <c r="U300" s="291"/>
      <c r="V300" s="291"/>
      <c r="W300" s="292"/>
      <c r="X300" s="292"/>
      <c r="Y300" s="292"/>
      <c r="Z300" s="292"/>
      <c r="AA300" s="292"/>
    </row>
    <row r="301" spans="1:28" s="230" customFormat="1" x14ac:dyDescent="0.15">
      <c r="A301" s="226"/>
      <c r="B301" s="259" t="s">
        <v>384</v>
      </c>
      <c r="C301" s="260">
        <f>SUM(C296:C300)</f>
        <v>3</v>
      </c>
      <c r="D301" s="259"/>
      <c r="E301" s="259"/>
      <c r="F301" s="260" t="s">
        <v>385</v>
      </c>
      <c r="G301" s="261"/>
      <c r="H301" s="262">
        <f t="shared" ref="H301:AA301" si="71">SUM(H293:H295)</f>
        <v>3</v>
      </c>
      <c r="I301" s="262">
        <f t="shared" si="71"/>
        <v>0</v>
      </c>
      <c r="J301" s="262">
        <f t="shared" si="71"/>
        <v>3</v>
      </c>
      <c r="K301" s="262">
        <f t="shared" si="71"/>
        <v>1054</v>
      </c>
      <c r="L301" s="262">
        <f t="shared" si="71"/>
        <v>299</v>
      </c>
      <c r="M301" s="262">
        <f t="shared" si="71"/>
        <v>1353</v>
      </c>
      <c r="N301" s="262">
        <f t="shared" si="71"/>
        <v>0</v>
      </c>
      <c r="O301" s="262">
        <f t="shared" si="71"/>
        <v>3</v>
      </c>
      <c r="P301" s="262">
        <f t="shared" si="71"/>
        <v>3</v>
      </c>
      <c r="Q301" s="262">
        <f t="shared" si="71"/>
        <v>0</v>
      </c>
      <c r="R301" s="262">
        <f t="shared" si="71"/>
        <v>0</v>
      </c>
      <c r="S301" s="262">
        <f t="shared" si="71"/>
        <v>0</v>
      </c>
      <c r="T301" s="262">
        <f t="shared" si="71"/>
        <v>21</v>
      </c>
      <c r="U301" s="262">
        <f t="shared" si="71"/>
        <v>2</v>
      </c>
      <c r="V301" s="262">
        <f t="shared" si="71"/>
        <v>0</v>
      </c>
      <c r="W301" s="262">
        <f t="shared" si="71"/>
        <v>3787081411</v>
      </c>
      <c r="X301" s="262">
        <f t="shared" si="71"/>
        <v>1828622600</v>
      </c>
      <c r="Y301" s="262">
        <f t="shared" si="71"/>
        <v>7250140826</v>
      </c>
      <c r="Z301" s="262">
        <f t="shared" si="71"/>
        <v>-18815117776</v>
      </c>
      <c r="AA301" s="262">
        <f t="shared" si="71"/>
        <v>5615704011</v>
      </c>
      <c r="AB301" s="288">
        <f>AA301</f>
        <v>5615704011</v>
      </c>
    </row>
    <row r="302" spans="1:28" x14ac:dyDescent="0.15">
      <c r="A302" s="282" t="s">
        <v>386</v>
      </c>
      <c r="B302" s="283" t="s">
        <v>387</v>
      </c>
      <c r="C302" s="283"/>
      <c r="D302" s="283"/>
      <c r="E302" s="283"/>
      <c r="F302" s="285"/>
      <c r="G302" s="359"/>
      <c r="H302" s="282"/>
      <c r="I302" s="282"/>
      <c r="J302" s="282"/>
      <c r="K302" s="282"/>
      <c r="L302" s="282"/>
      <c r="M302" s="282"/>
      <c r="N302" s="282"/>
      <c r="O302" s="282"/>
      <c r="P302" s="282"/>
      <c r="Q302" s="282"/>
      <c r="R302" s="282"/>
      <c r="S302" s="282"/>
      <c r="T302" s="282"/>
      <c r="U302" s="282"/>
      <c r="V302" s="282"/>
      <c r="W302" s="283"/>
      <c r="X302" s="283"/>
      <c r="Y302" s="283"/>
      <c r="Z302" s="283"/>
      <c r="AA302" s="283"/>
      <c r="AB302" s="263"/>
    </row>
    <row r="303" spans="1:28" s="230" customFormat="1" ht="13" x14ac:dyDescent="0.15">
      <c r="A303" s="223">
        <v>1</v>
      </c>
      <c r="B303" s="224" t="s">
        <v>707</v>
      </c>
      <c r="C303" s="225" t="s">
        <v>50</v>
      </c>
      <c r="D303" s="240" t="s">
        <v>76</v>
      </c>
      <c r="E303" s="248" t="s">
        <v>388</v>
      </c>
      <c r="F303" s="223" t="s">
        <v>562</v>
      </c>
      <c r="G303" s="243" t="s">
        <v>389</v>
      </c>
      <c r="H303" s="227">
        <v>1</v>
      </c>
      <c r="I303" s="227">
        <v>0</v>
      </c>
      <c r="J303" s="227">
        <v>1</v>
      </c>
      <c r="K303" s="227">
        <v>1227</v>
      </c>
      <c r="L303" s="227">
        <v>391</v>
      </c>
      <c r="M303" s="239">
        <f t="shared" ref="M303:M311" si="72">SUM(K303:L303)</f>
        <v>1618</v>
      </c>
      <c r="N303" s="227">
        <v>4</v>
      </c>
      <c r="O303" s="227">
        <v>5</v>
      </c>
      <c r="P303" s="239">
        <f t="shared" ref="P303:P310" si="73">SUM(N303:O303)</f>
        <v>9</v>
      </c>
      <c r="Q303" s="227">
        <v>1</v>
      </c>
      <c r="R303" s="227">
        <v>0</v>
      </c>
      <c r="S303" s="239">
        <f t="shared" ref="S303:S311" si="74">SUM(Q303:R303)</f>
        <v>1</v>
      </c>
      <c r="T303" s="227">
        <v>8</v>
      </c>
      <c r="U303" s="227">
        <v>1</v>
      </c>
      <c r="V303" s="228" t="s">
        <v>708</v>
      </c>
      <c r="W303" s="229">
        <v>2812828850</v>
      </c>
      <c r="X303" s="229">
        <v>2686616000</v>
      </c>
      <c r="Y303" s="229">
        <v>1102413100</v>
      </c>
      <c r="Z303" s="229">
        <v>116468550</v>
      </c>
      <c r="AA303" s="229">
        <f>SUM(W303:X303)</f>
        <v>5499444850</v>
      </c>
    </row>
    <row r="304" spans="1:28" s="230" customFormat="1" ht="13" x14ac:dyDescent="0.15">
      <c r="A304" s="223">
        <v>2</v>
      </c>
      <c r="B304" s="224" t="s">
        <v>563</v>
      </c>
      <c r="C304" s="225" t="s">
        <v>50</v>
      </c>
      <c r="D304" s="240" t="s">
        <v>76</v>
      </c>
      <c r="E304" s="248" t="s">
        <v>388</v>
      </c>
      <c r="F304" s="223" t="s">
        <v>390</v>
      </c>
      <c r="G304" s="243" t="s">
        <v>389</v>
      </c>
      <c r="H304" s="227">
        <v>1</v>
      </c>
      <c r="I304" s="227">
        <v>0</v>
      </c>
      <c r="J304" s="227">
        <v>1</v>
      </c>
      <c r="K304" s="227">
        <v>571</v>
      </c>
      <c r="L304" s="227">
        <v>474</v>
      </c>
      <c r="M304" s="239">
        <f t="shared" si="72"/>
        <v>1045</v>
      </c>
      <c r="N304" s="227">
        <v>0</v>
      </c>
      <c r="O304" s="227">
        <v>2</v>
      </c>
      <c r="P304" s="239">
        <f t="shared" si="73"/>
        <v>2</v>
      </c>
      <c r="Q304" s="227">
        <v>0</v>
      </c>
      <c r="R304" s="227">
        <v>0</v>
      </c>
      <c r="S304" s="239">
        <f t="shared" si="74"/>
        <v>0</v>
      </c>
      <c r="T304" s="227">
        <v>8</v>
      </c>
      <c r="U304" s="227">
        <v>1</v>
      </c>
      <c r="V304" s="228" t="s">
        <v>709</v>
      </c>
      <c r="W304" s="229">
        <v>2837451225</v>
      </c>
      <c r="X304" s="229">
        <v>89848185</v>
      </c>
      <c r="Y304" s="229">
        <v>626433746</v>
      </c>
      <c r="Z304" s="229">
        <v>81170746</v>
      </c>
      <c r="AA304" s="229">
        <f t="shared" ref="AA304:AA306" si="75">SUM(W304:X304)</f>
        <v>2927299410</v>
      </c>
    </row>
    <row r="305" spans="1:28" s="230" customFormat="1" ht="13" x14ac:dyDescent="0.15">
      <c r="A305" s="223">
        <v>3</v>
      </c>
      <c r="B305" s="224" t="s">
        <v>391</v>
      </c>
      <c r="C305" s="225" t="s">
        <v>50</v>
      </c>
      <c r="D305" s="240" t="s">
        <v>392</v>
      </c>
      <c r="E305" s="248" t="s">
        <v>388</v>
      </c>
      <c r="F305" s="223" t="s">
        <v>393</v>
      </c>
      <c r="G305" s="243" t="s">
        <v>389</v>
      </c>
      <c r="H305" s="227">
        <v>1</v>
      </c>
      <c r="I305" s="227">
        <v>0</v>
      </c>
      <c r="J305" s="227">
        <v>1</v>
      </c>
      <c r="K305" s="227">
        <v>43</v>
      </c>
      <c r="L305" s="227">
        <v>10</v>
      </c>
      <c r="M305" s="239">
        <f t="shared" si="72"/>
        <v>53</v>
      </c>
      <c r="N305" s="227">
        <v>0</v>
      </c>
      <c r="O305" s="227">
        <v>0</v>
      </c>
      <c r="P305" s="227">
        <f t="shared" si="73"/>
        <v>0</v>
      </c>
      <c r="Q305" s="227">
        <v>0</v>
      </c>
      <c r="R305" s="227">
        <v>0</v>
      </c>
      <c r="S305" s="227">
        <f t="shared" si="74"/>
        <v>0</v>
      </c>
      <c r="T305" s="227">
        <v>6</v>
      </c>
      <c r="U305" s="227"/>
      <c r="V305" s="228"/>
      <c r="W305" s="229">
        <v>8988711215</v>
      </c>
      <c r="X305" s="229">
        <v>21238406000</v>
      </c>
      <c r="Y305" s="229">
        <v>12253880887</v>
      </c>
      <c r="Z305" s="229">
        <v>8324178216</v>
      </c>
      <c r="AA305" s="229">
        <f t="shared" si="75"/>
        <v>30227117215</v>
      </c>
    </row>
    <row r="306" spans="1:28" s="230" customFormat="1" ht="13" x14ac:dyDescent="0.15">
      <c r="A306" s="223">
        <v>4</v>
      </c>
      <c r="B306" s="224" t="s">
        <v>710</v>
      </c>
      <c r="C306" s="225" t="s">
        <v>50</v>
      </c>
      <c r="D306" s="240" t="s">
        <v>76</v>
      </c>
      <c r="E306" s="248" t="s">
        <v>388</v>
      </c>
      <c r="F306" s="223" t="s">
        <v>567</v>
      </c>
      <c r="G306" s="243" t="s">
        <v>389</v>
      </c>
      <c r="H306" s="227">
        <v>1</v>
      </c>
      <c r="I306" s="227">
        <v>0</v>
      </c>
      <c r="J306" s="227">
        <v>1</v>
      </c>
      <c r="K306" s="227">
        <v>45</v>
      </c>
      <c r="L306" s="227">
        <v>6</v>
      </c>
      <c r="M306" s="239">
        <f t="shared" si="72"/>
        <v>51</v>
      </c>
      <c r="N306" s="227">
        <v>0</v>
      </c>
      <c r="O306" s="227">
        <v>0</v>
      </c>
      <c r="P306" s="227">
        <f t="shared" si="73"/>
        <v>0</v>
      </c>
      <c r="Q306" s="227">
        <v>0</v>
      </c>
      <c r="R306" s="227">
        <v>0</v>
      </c>
      <c r="S306" s="227">
        <f t="shared" si="74"/>
        <v>0</v>
      </c>
      <c r="T306" s="227">
        <v>8</v>
      </c>
      <c r="U306" s="227">
        <v>1</v>
      </c>
      <c r="V306" s="228" t="s">
        <v>711</v>
      </c>
      <c r="W306" s="229">
        <v>1576317191</v>
      </c>
      <c r="X306" s="229">
        <v>8000000000</v>
      </c>
      <c r="Y306" s="229">
        <v>2213398998</v>
      </c>
      <c r="Z306" s="229">
        <v>1552857191</v>
      </c>
      <c r="AA306" s="229">
        <f t="shared" si="75"/>
        <v>9576317191</v>
      </c>
    </row>
    <row r="307" spans="1:28" s="230" customFormat="1" ht="13" x14ac:dyDescent="0.15">
      <c r="A307" s="223">
        <v>5</v>
      </c>
      <c r="B307" s="224" t="s">
        <v>394</v>
      </c>
      <c r="C307" s="225" t="s">
        <v>50</v>
      </c>
      <c r="D307" s="240" t="s">
        <v>273</v>
      </c>
      <c r="E307" s="248" t="s">
        <v>388</v>
      </c>
      <c r="F307" s="223" t="s">
        <v>569</v>
      </c>
      <c r="G307" s="243" t="s">
        <v>388</v>
      </c>
      <c r="H307" s="227">
        <v>1</v>
      </c>
      <c r="I307" s="227">
        <v>0</v>
      </c>
      <c r="J307" s="227">
        <v>1</v>
      </c>
      <c r="K307" s="227">
        <v>0</v>
      </c>
      <c r="L307" s="227">
        <v>0</v>
      </c>
      <c r="M307" s="239">
        <f t="shared" si="72"/>
        <v>0</v>
      </c>
      <c r="N307" s="227">
        <v>0</v>
      </c>
      <c r="O307" s="227">
        <v>0</v>
      </c>
      <c r="P307" s="227">
        <f t="shared" si="73"/>
        <v>0</v>
      </c>
      <c r="Q307" s="227">
        <v>0</v>
      </c>
      <c r="R307" s="227">
        <v>0</v>
      </c>
      <c r="S307" s="227">
        <f t="shared" si="74"/>
        <v>0</v>
      </c>
      <c r="T307" s="227">
        <v>8</v>
      </c>
      <c r="U307" s="227">
        <v>0</v>
      </c>
      <c r="V307" s="227"/>
      <c r="W307" s="229">
        <v>0</v>
      </c>
      <c r="X307" s="229">
        <v>0</v>
      </c>
      <c r="Y307" s="229">
        <v>0</v>
      </c>
      <c r="Z307" s="229">
        <v>0</v>
      </c>
      <c r="AA307" s="252">
        <f>SUM(W307:X307)</f>
        <v>0</v>
      </c>
    </row>
    <row r="308" spans="1:28" s="230" customFormat="1" ht="13" x14ac:dyDescent="0.15">
      <c r="A308" s="223">
        <v>6</v>
      </c>
      <c r="B308" s="224" t="s">
        <v>570</v>
      </c>
      <c r="C308" s="225" t="s">
        <v>50</v>
      </c>
      <c r="D308" s="240" t="s">
        <v>273</v>
      </c>
      <c r="E308" s="248" t="s">
        <v>388</v>
      </c>
      <c r="F308" s="223" t="s">
        <v>571</v>
      </c>
      <c r="G308" s="243" t="s">
        <v>388</v>
      </c>
      <c r="H308" s="227">
        <v>1</v>
      </c>
      <c r="I308" s="227">
        <v>0</v>
      </c>
      <c r="J308" s="227">
        <v>1</v>
      </c>
      <c r="K308" s="227">
        <v>0</v>
      </c>
      <c r="L308" s="227">
        <v>0</v>
      </c>
      <c r="M308" s="239">
        <f t="shared" si="72"/>
        <v>0</v>
      </c>
      <c r="N308" s="227">
        <v>0</v>
      </c>
      <c r="O308" s="227">
        <v>0</v>
      </c>
      <c r="P308" s="227">
        <f t="shared" si="73"/>
        <v>0</v>
      </c>
      <c r="Q308" s="227">
        <v>0</v>
      </c>
      <c r="R308" s="227">
        <v>0</v>
      </c>
      <c r="S308" s="227">
        <f t="shared" si="74"/>
        <v>0</v>
      </c>
      <c r="T308" s="227">
        <v>8</v>
      </c>
      <c r="U308" s="227">
        <v>0</v>
      </c>
      <c r="V308" s="227"/>
      <c r="W308" s="229">
        <v>0</v>
      </c>
      <c r="X308" s="229">
        <v>0</v>
      </c>
      <c r="Y308" s="229">
        <v>0</v>
      </c>
      <c r="Z308" s="229">
        <v>0</v>
      </c>
      <c r="AA308" s="229">
        <f>SUM(W308:Z308)</f>
        <v>0</v>
      </c>
    </row>
    <row r="309" spans="1:28" s="230" customFormat="1" ht="13" x14ac:dyDescent="0.15">
      <c r="A309" s="223">
        <v>7</v>
      </c>
      <c r="B309" s="224" t="s">
        <v>712</v>
      </c>
      <c r="C309" s="225" t="s">
        <v>50</v>
      </c>
      <c r="D309" s="240" t="s">
        <v>273</v>
      </c>
      <c r="E309" s="248" t="s">
        <v>388</v>
      </c>
      <c r="F309" s="223" t="s">
        <v>713</v>
      </c>
      <c r="G309" s="243" t="s">
        <v>388</v>
      </c>
      <c r="H309" s="227">
        <v>1</v>
      </c>
      <c r="I309" s="227">
        <v>0</v>
      </c>
      <c r="J309" s="227">
        <v>1</v>
      </c>
      <c r="K309" s="227">
        <v>0</v>
      </c>
      <c r="L309" s="227">
        <v>0</v>
      </c>
      <c r="M309" s="239">
        <f t="shared" si="72"/>
        <v>0</v>
      </c>
      <c r="N309" s="227">
        <v>0</v>
      </c>
      <c r="O309" s="227">
        <v>0</v>
      </c>
      <c r="P309" s="227">
        <f t="shared" si="73"/>
        <v>0</v>
      </c>
      <c r="Q309" s="227">
        <v>0</v>
      </c>
      <c r="R309" s="227">
        <v>0</v>
      </c>
      <c r="S309" s="227">
        <f t="shared" si="74"/>
        <v>0</v>
      </c>
      <c r="T309" s="227">
        <v>6</v>
      </c>
      <c r="U309" s="227">
        <v>0</v>
      </c>
      <c r="V309" s="227"/>
      <c r="W309" s="229">
        <v>0</v>
      </c>
      <c r="X309" s="229">
        <v>0</v>
      </c>
      <c r="Y309" s="229">
        <v>0</v>
      </c>
      <c r="Z309" s="229">
        <v>0</v>
      </c>
      <c r="AA309" s="229">
        <f>SUM(W309:Z309)</f>
        <v>0</v>
      </c>
    </row>
    <row r="310" spans="1:28" s="230" customFormat="1" ht="13" x14ac:dyDescent="0.15">
      <c r="A310" s="223">
        <v>8</v>
      </c>
      <c r="B310" s="224" t="s">
        <v>714</v>
      </c>
      <c r="C310" s="225" t="s">
        <v>50</v>
      </c>
      <c r="D310" s="240" t="s">
        <v>273</v>
      </c>
      <c r="E310" s="248" t="s">
        <v>388</v>
      </c>
      <c r="F310" s="223" t="s">
        <v>715</v>
      </c>
      <c r="G310" s="243" t="s">
        <v>388</v>
      </c>
      <c r="H310" s="227">
        <v>1</v>
      </c>
      <c r="I310" s="227">
        <v>0</v>
      </c>
      <c r="J310" s="227">
        <v>1</v>
      </c>
      <c r="K310" s="227">
        <v>0</v>
      </c>
      <c r="L310" s="227">
        <v>0</v>
      </c>
      <c r="M310" s="239">
        <f t="shared" si="72"/>
        <v>0</v>
      </c>
      <c r="N310" s="227">
        <v>0</v>
      </c>
      <c r="O310" s="227">
        <v>0</v>
      </c>
      <c r="P310" s="227">
        <f t="shared" si="73"/>
        <v>0</v>
      </c>
      <c r="Q310" s="227">
        <v>0</v>
      </c>
      <c r="R310" s="227">
        <v>0</v>
      </c>
      <c r="S310" s="227">
        <f t="shared" si="74"/>
        <v>0</v>
      </c>
      <c r="T310" s="227">
        <v>6</v>
      </c>
      <c r="U310" s="227">
        <v>0</v>
      </c>
      <c r="V310" s="227"/>
      <c r="W310" s="229">
        <v>0</v>
      </c>
      <c r="X310" s="229">
        <v>0</v>
      </c>
      <c r="Y310" s="229">
        <v>0</v>
      </c>
      <c r="Z310" s="229">
        <v>0</v>
      </c>
      <c r="AA310" s="229">
        <f>SUM(W310:Z310)</f>
        <v>0</v>
      </c>
    </row>
    <row r="311" spans="1:28" s="230" customFormat="1" ht="13" x14ac:dyDescent="0.15">
      <c r="A311" s="223">
        <v>9</v>
      </c>
      <c r="B311" s="224" t="s">
        <v>716</v>
      </c>
      <c r="C311" s="225" t="s">
        <v>50</v>
      </c>
      <c r="D311" s="240" t="s">
        <v>273</v>
      </c>
      <c r="E311" s="248" t="s">
        <v>388</v>
      </c>
      <c r="F311" s="223" t="s">
        <v>717</v>
      </c>
      <c r="G311" s="243" t="s">
        <v>388</v>
      </c>
      <c r="H311" s="227">
        <v>1</v>
      </c>
      <c r="I311" s="227">
        <v>0</v>
      </c>
      <c r="J311" s="227">
        <v>1</v>
      </c>
      <c r="K311" s="227">
        <v>0</v>
      </c>
      <c r="L311" s="227">
        <v>0</v>
      </c>
      <c r="M311" s="239">
        <f t="shared" si="72"/>
        <v>0</v>
      </c>
      <c r="N311" s="227">
        <v>0</v>
      </c>
      <c r="O311" s="227">
        <v>0</v>
      </c>
      <c r="P311" s="227">
        <v>0</v>
      </c>
      <c r="Q311" s="227">
        <v>0</v>
      </c>
      <c r="R311" s="227">
        <v>0</v>
      </c>
      <c r="S311" s="227">
        <f t="shared" si="74"/>
        <v>0</v>
      </c>
      <c r="T311" s="227">
        <v>6</v>
      </c>
      <c r="U311" s="227">
        <v>0</v>
      </c>
      <c r="V311" s="227"/>
      <c r="W311" s="229">
        <v>0</v>
      </c>
      <c r="X311" s="229">
        <v>0</v>
      </c>
      <c r="Y311" s="229">
        <v>0</v>
      </c>
      <c r="Z311" s="229">
        <v>0</v>
      </c>
      <c r="AA311" s="229">
        <f>SUM(W311:Z311)</f>
        <v>0</v>
      </c>
    </row>
    <row r="312" spans="1:28" s="230" customFormat="1" ht="15" x14ac:dyDescent="0.15">
      <c r="A312" s="223"/>
      <c r="B312" s="279" t="s">
        <v>50</v>
      </c>
      <c r="C312" s="280">
        <f>COUNTIF($C$303:$C$311,B312)</f>
        <v>9</v>
      </c>
      <c r="D312" s="240"/>
      <c r="E312" s="248"/>
      <c r="F312" s="223"/>
      <c r="G312" s="243"/>
      <c r="H312" s="227"/>
      <c r="I312" s="227"/>
      <c r="J312" s="227"/>
      <c r="K312" s="227"/>
      <c r="L312" s="227"/>
      <c r="M312" s="239"/>
      <c r="N312" s="227"/>
      <c r="O312" s="227"/>
      <c r="P312" s="227"/>
      <c r="Q312" s="227"/>
      <c r="R312" s="227"/>
      <c r="S312" s="227"/>
      <c r="T312" s="227"/>
      <c r="U312" s="227"/>
      <c r="V312" s="227"/>
      <c r="W312" s="229"/>
      <c r="X312" s="229"/>
      <c r="Y312" s="229"/>
      <c r="Z312" s="229"/>
      <c r="AA312" s="229"/>
    </row>
    <row r="313" spans="1:28" s="230" customFormat="1" ht="15" x14ac:dyDescent="0.15">
      <c r="A313" s="223"/>
      <c r="B313" s="279" t="s">
        <v>605</v>
      </c>
      <c r="C313" s="280">
        <f>COUNTIF($C$303:$C$311,B313)</f>
        <v>0</v>
      </c>
      <c r="D313" s="240"/>
      <c r="E313" s="248"/>
      <c r="F313" s="223"/>
      <c r="G313" s="243"/>
      <c r="H313" s="227"/>
      <c r="I313" s="227"/>
      <c r="J313" s="227"/>
      <c r="K313" s="227"/>
      <c r="L313" s="227"/>
      <c r="M313" s="239"/>
      <c r="N313" s="227"/>
      <c r="O313" s="227"/>
      <c r="P313" s="227"/>
      <c r="Q313" s="227"/>
      <c r="R313" s="227"/>
      <c r="S313" s="227"/>
      <c r="T313" s="227"/>
      <c r="U313" s="227"/>
      <c r="V313" s="227"/>
      <c r="W313" s="229"/>
      <c r="X313" s="229"/>
      <c r="Y313" s="229"/>
      <c r="Z313" s="229"/>
      <c r="AA313" s="229"/>
    </row>
    <row r="314" spans="1:28" s="230" customFormat="1" ht="15" x14ac:dyDescent="0.15">
      <c r="A314" s="223"/>
      <c r="B314" s="279" t="s">
        <v>606</v>
      </c>
      <c r="C314" s="280">
        <f>COUNTIF($C$303:$C$311,B314)</f>
        <v>0</v>
      </c>
      <c r="D314" s="240"/>
      <c r="E314" s="248"/>
      <c r="F314" s="223"/>
      <c r="G314" s="243"/>
      <c r="H314" s="227"/>
      <c r="I314" s="227"/>
      <c r="J314" s="227"/>
      <c r="K314" s="227"/>
      <c r="L314" s="227"/>
      <c r="M314" s="239"/>
      <c r="N314" s="227"/>
      <c r="O314" s="227"/>
      <c r="P314" s="227"/>
      <c r="Q314" s="227"/>
      <c r="R314" s="227"/>
      <c r="S314" s="227"/>
      <c r="T314" s="227"/>
      <c r="U314" s="227"/>
      <c r="V314" s="227"/>
      <c r="W314" s="229"/>
      <c r="X314" s="229"/>
      <c r="Y314" s="229"/>
      <c r="Z314" s="229"/>
      <c r="AA314" s="229"/>
    </row>
    <row r="315" spans="1:28" s="230" customFormat="1" ht="15" x14ac:dyDescent="0.15">
      <c r="A315" s="223"/>
      <c r="B315" s="279" t="s">
        <v>607</v>
      </c>
      <c r="C315" s="280">
        <f>COUNTIF($C$303:$C$311,B315)</f>
        <v>0</v>
      </c>
      <c r="D315" s="240"/>
      <c r="E315" s="248"/>
      <c r="F315" s="223"/>
      <c r="G315" s="243"/>
      <c r="H315" s="227"/>
      <c r="I315" s="227"/>
      <c r="J315" s="227"/>
      <c r="K315" s="227"/>
      <c r="L315" s="227"/>
      <c r="M315" s="239"/>
      <c r="N315" s="227"/>
      <c r="O315" s="227"/>
      <c r="P315" s="227"/>
      <c r="Q315" s="227"/>
      <c r="R315" s="227"/>
      <c r="S315" s="227"/>
      <c r="T315" s="227"/>
      <c r="U315" s="227"/>
      <c r="V315" s="227"/>
      <c r="W315" s="229"/>
      <c r="X315" s="229"/>
      <c r="Y315" s="229"/>
      <c r="Z315" s="229"/>
      <c r="AA315" s="229"/>
    </row>
    <row r="316" spans="1:28" s="230" customFormat="1" ht="15" x14ac:dyDescent="0.15">
      <c r="A316" s="223"/>
      <c r="B316" s="279" t="s">
        <v>608</v>
      </c>
      <c r="C316" s="280">
        <f>COUNTIF($C$303:$C$311,B316)</f>
        <v>0</v>
      </c>
      <c r="D316" s="240"/>
      <c r="E316" s="248"/>
      <c r="F316" s="223"/>
      <c r="G316" s="243"/>
      <c r="H316" s="227"/>
      <c r="I316" s="227"/>
      <c r="J316" s="227"/>
      <c r="K316" s="227"/>
      <c r="L316" s="227"/>
      <c r="M316" s="239"/>
      <c r="N316" s="227"/>
      <c r="O316" s="227"/>
      <c r="P316" s="227"/>
      <c r="Q316" s="227"/>
      <c r="R316" s="227"/>
      <c r="S316" s="227"/>
      <c r="T316" s="227"/>
      <c r="U316" s="227"/>
      <c r="V316" s="227"/>
      <c r="W316" s="229"/>
      <c r="X316" s="229"/>
      <c r="Y316" s="229"/>
      <c r="Z316" s="229"/>
      <c r="AA316" s="229"/>
    </row>
    <row r="317" spans="1:28" x14ac:dyDescent="0.15">
      <c r="A317" s="226"/>
      <c r="B317" s="259" t="s">
        <v>395</v>
      </c>
      <c r="C317" s="260">
        <f>SUM(C312:C316)</f>
        <v>9</v>
      </c>
      <c r="D317" s="259"/>
      <c r="E317" s="259"/>
      <c r="F317" s="260" t="s">
        <v>718</v>
      </c>
      <c r="G317" s="261"/>
      <c r="H317" s="262">
        <f t="shared" ref="H317:AA317" si="76">SUM(H303:H311)</f>
        <v>9</v>
      </c>
      <c r="I317" s="262">
        <f t="shared" si="76"/>
        <v>0</v>
      </c>
      <c r="J317" s="262">
        <f t="shared" si="76"/>
        <v>9</v>
      </c>
      <c r="K317" s="262">
        <f t="shared" si="76"/>
        <v>1886</v>
      </c>
      <c r="L317" s="262">
        <f t="shared" si="76"/>
        <v>881</v>
      </c>
      <c r="M317" s="262">
        <f t="shared" si="76"/>
        <v>2767</v>
      </c>
      <c r="N317" s="262">
        <f t="shared" si="76"/>
        <v>4</v>
      </c>
      <c r="O317" s="262">
        <f t="shared" si="76"/>
        <v>7</v>
      </c>
      <c r="P317" s="262">
        <f t="shared" si="76"/>
        <v>11</v>
      </c>
      <c r="Q317" s="262">
        <f t="shared" si="76"/>
        <v>1</v>
      </c>
      <c r="R317" s="262">
        <f t="shared" si="76"/>
        <v>0</v>
      </c>
      <c r="S317" s="262">
        <f t="shared" si="76"/>
        <v>1</v>
      </c>
      <c r="T317" s="262">
        <f t="shared" si="76"/>
        <v>64</v>
      </c>
      <c r="U317" s="262">
        <f t="shared" si="76"/>
        <v>3</v>
      </c>
      <c r="V317" s="262">
        <f t="shared" si="76"/>
        <v>0</v>
      </c>
      <c r="W317" s="262">
        <f t="shared" si="76"/>
        <v>16215308481</v>
      </c>
      <c r="X317" s="262">
        <f t="shared" si="76"/>
        <v>32014870185</v>
      </c>
      <c r="Y317" s="262">
        <f t="shared" si="76"/>
        <v>16196126731</v>
      </c>
      <c r="Z317" s="262">
        <f t="shared" si="76"/>
        <v>10074674703</v>
      </c>
      <c r="AA317" s="262">
        <f t="shared" si="76"/>
        <v>48230178666</v>
      </c>
      <c r="AB317" s="263">
        <f>AA317</f>
        <v>48230178666</v>
      </c>
    </row>
    <row r="318" spans="1:28" x14ac:dyDescent="0.15">
      <c r="A318" s="497" t="s">
        <v>23</v>
      </c>
      <c r="B318" s="497" t="s">
        <v>24</v>
      </c>
      <c r="C318" s="497" t="s">
        <v>25</v>
      </c>
      <c r="D318" s="497" t="s">
        <v>26</v>
      </c>
      <c r="E318" s="497" t="s">
        <v>24</v>
      </c>
      <c r="F318" s="497" t="s">
        <v>27</v>
      </c>
      <c r="G318" s="497" t="s">
        <v>28</v>
      </c>
      <c r="H318" s="502" t="s">
        <v>29</v>
      </c>
      <c r="I318" s="505" t="s">
        <v>30</v>
      </c>
      <c r="J318" s="502" t="s">
        <v>31</v>
      </c>
      <c r="K318" s="508" t="s">
        <v>32</v>
      </c>
      <c r="L318" s="509"/>
      <c r="M318" s="510"/>
      <c r="N318" s="508" t="s">
        <v>33</v>
      </c>
      <c r="O318" s="509"/>
      <c r="P318" s="510"/>
      <c r="Q318" s="508" t="s">
        <v>34</v>
      </c>
      <c r="R318" s="509"/>
      <c r="S318" s="510"/>
      <c r="T318" s="502" t="s">
        <v>35</v>
      </c>
      <c r="U318" s="497" t="s">
        <v>36</v>
      </c>
      <c r="V318" s="497" t="s">
        <v>37</v>
      </c>
      <c r="W318" s="502" t="s">
        <v>38</v>
      </c>
      <c r="X318" s="502" t="s">
        <v>39</v>
      </c>
      <c r="Y318" s="502" t="s">
        <v>40</v>
      </c>
      <c r="Z318" s="502" t="s">
        <v>41</v>
      </c>
      <c r="AA318" s="502" t="s">
        <v>42</v>
      </c>
      <c r="AB318" s="263"/>
    </row>
    <row r="319" spans="1:28" x14ac:dyDescent="0.15">
      <c r="A319" s="498"/>
      <c r="B319" s="498"/>
      <c r="C319" s="498"/>
      <c r="D319" s="498"/>
      <c r="E319" s="498"/>
      <c r="F319" s="498"/>
      <c r="G319" s="498"/>
      <c r="H319" s="503"/>
      <c r="I319" s="506"/>
      <c r="J319" s="503"/>
      <c r="K319" s="511" t="s">
        <v>43</v>
      </c>
      <c r="L319" s="511" t="s">
        <v>44</v>
      </c>
      <c r="M319" s="513" t="s">
        <v>45</v>
      </c>
      <c r="N319" s="511" t="s">
        <v>43</v>
      </c>
      <c r="O319" s="511" t="s">
        <v>44</v>
      </c>
      <c r="P319" s="513" t="s">
        <v>46</v>
      </c>
      <c r="Q319" s="511" t="s">
        <v>43</v>
      </c>
      <c r="R319" s="511" t="s">
        <v>44</v>
      </c>
      <c r="S319" s="513" t="s">
        <v>47</v>
      </c>
      <c r="T319" s="503"/>
      <c r="U319" s="498"/>
      <c r="V319" s="498"/>
      <c r="W319" s="503"/>
      <c r="X319" s="503"/>
      <c r="Y319" s="503"/>
      <c r="Z319" s="503"/>
      <c r="AA319" s="503"/>
      <c r="AB319" s="263"/>
    </row>
    <row r="320" spans="1:28" x14ac:dyDescent="0.15">
      <c r="A320" s="499"/>
      <c r="B320" s="499"/>
      <c r="C320" s="499"/>
      <c r="D320" s="499"/>
      <c r="E320" s="499"/>
      <c r="F320" s="499"/>
      <c r="G320" s="499"/>
      <c r="H320" s="504"/>
      <c r="I320" s="507"/>
      <c r="J320" s="504"/>
      <c r="K320" s="512"/>
      <c r="L320" s="512"/>
      <c r="M320" s="514"/>
      <c r="N320" s="512"/>
      <c r="O320" s="512"/>
      <c r="P320" s="514"/>
      <c r="Q320" s="512"/>
      <c r="R320" s="512"/>
      <c r="S320" s="514"/>
      <c r="T320" s="504"/>
      <c r="U320" s="499"/>
      <c r="V320" s="499"/>
      <c r="W320" s="504"/>
      <c r="X320" s="504"/>
      <c r="Y320" s="504"/>
      <c r="Z320" s="504"/>
      <c r="AA320" s="504"/>
      <c r="AB320" s="263"/>
    </row>
    <row r="321" spans="1:28" s="286" customFormat="1" x14ac:dyDescent="0.15">
      <c r="A321" s="282" t="s">
        <v>396</v>
      </c>
      <c r="B321" s="283" t="s">
        <v>397</v>
      </c>
      <c r="C321" s="283"/>
      <c r="D321" s="283"/>
      <c r="E321" s="283"/>
      <c r="F321" s="285"/>
      <c r="G321" s="345"/>
      <c r="H321" s="285"/>
      <c r="I321" s="285"/>
      <c r="J321" s="285"/>
      <c r="K321" s="285"/>
      <c r="L321" s="285"/>
      <c r="M321" s="285"/>
      <c r="N321" s="285"/>
      <c r="O321" s="285"/>
      <c r="P321" s="285"/>
      <c r="Q321" s="285"/>
      <c r="R321" s="285"/>
      <c r="S321" s="285"/>
      <c r="T321" s="285"/>
      <c r="U321" s="285"/>
      <c r="V321" s="285"/>
      <c r="W321" s="284"/>
      <c r="X321" s="284"/>
      <c r="Y321" s="284"/>
      <c r="Z321" s="284"/>
      <c r="AA321" s="284"/>
    </row>
    <row r="322" spans="1:28" s="230" customFormat="1" ht="13" x14ac:dyDescent="0.15">
      <c r="A322" s="223">
        <v>1</v>
      </c>
      <c r="B322" s="224" t="s">
        <v>400</v>
      </c>
      <c r="C322" s="225" t="s">
        <v>50</v>
      </c>
      <c r="D322" s="240" t="s">
        <v>76</v>
      </c>
      <c r="E322" s="226" t="s">
        <v>398</v>
      </c>
      <c r="F322" s="223" t="s">
        <v>401</v>
      </c>
      <c r="G322" s="243" t="s">
        <v>399</v>
      </c>
      <c r="H322" s="227">
        <v>1</v>
      </c>
      <c r="I322" s="227">
        <v>0</v>
      </c>
      <c r="J322" s="227">
        <v>1</v>
      </c>
      <c r="K322" s="227">
        <v>400</v>
      </c>
      <c r="L322" s="227">
        <v>70</v>
      </c>
      <c r="M322" s="227">
        <f t="shared" ref="M322" si="77">SUM(K322:L322)</f>
        <v>470</v>
      </c>
      <c r="N322" s="227">
        <v>0</v>
      </c>
      <c r="O322" s="227">
        <v>0</v>
      </c>
      <c r="P322" s="227">
        <f t="shared" ref="P322" si="78">SUM(N322:O322)</f>
        <v>0</v>
      </c>
      <c r="Q322" s="227">
        <v>0</v>
      </c>
      <c r="R322" s="227">
        <v>0</v>
      </c>
      <c r="S322" s="227">
        <f t="shared" ref="S322" si="79">SUM(Q322:R322)</f>
        <v>0</v>
      </c>
      <c r="T322" s="227">
        <v>6</v>
      </c>
      <c r="U322" s="227">
        <v>1</v>
      </c>
      <c r="V322" s="228" t="s">
        <v>719</v>
      </c>
      <c r="W322" s="360">
        <v>104141873</v>
      </c>
      <c r="X322" s="227">
        <v>81356695</v>
      </c>
      <c r="Y322" s="227">
        <v>474630609</v>
      </c>
      <c r="Z322" s="227">
        <v>49715873</v>
      </c>
      <c r="AA322" s="229">
        <f t="shared" ref="AA322:AA323" si="80">SUM(W322:X322)</f>
        <v>185498568</v>
      </c>
    </row>
    <row r="323" spans="1:28" s="230" customFormat="1" x14ac:dyDescent="0.15">
      <c r="A323" s="223">
        <v>2</v>
      </c>
      <c r="B323" s="224" t="s">
        <v>402</v>
      </c>
      <c r="C323" s="225" t="s">
        <v>50</v>
      </c>
      <c r="D323" s="225" t="s">
        <v>94</v>
      </c>
      <c r="E323" s="226" t="s">
        <v>398</v>
      </c>
      <c r="F323" s="223" t="s">
        <v>403</v>
      </c>
      <c r="G323" s="243" t="s">
        <v>399</v>
      </c>
      <c r="H323" s="227">
        <v>1</v>
      </c>
      <c r="I323" s="227">
        <v>0</v>
      </c>
      <c r="J323" s="227">
        <v>1</v>
      </c>
      <c r="K323" s="227">
        <v>0</v>
      </c>
      <c r="L323" s="227">
        <v>0</v>
      </c>
      <c r="M323" s="227">
        <f>SUM(K323:L323)</f>
        <v>0</v>
      </c>
      <c r="N323" s="227">
        <v>0</v>
      </c>
      <c r="O323" s="227">
        <v>0</v>
      </c>
      <c r="P323" s="227">
        <f>SUM(N323:O323)</f>
        <v>0</v>
      </c>
      <c r="Q323" s="227">
        <v>0</v>
      </c>
      <c r="R323" s="227">
        <v>0</v>
      </c>
      <c r="S323" s="227">
        <f>SUM(Q323:R323)</f>
        <v>0</v>
      </c>
      <c r="T323" s="227">
        <v>3</v>
      </c>
      <c r="U323" s="227">
        <v>0</v>
      </c>
      <c r="V323" s="227"/>
      <c r="W323" s="229">
        <v>0</v>
      </c>
      <c r="X323" s="229">
        <v>0</v>
      </c>
      <c r="Y323" s="229">
        <v>0</v>
      </c>
      <c r="Z323" s="229">
        <v>0</v>
      </c>
      <c r="AA323" s="229">
        <f t="shared" si="80"/>
        <v>0</v>
      </c>
    </row>
    <row r="324" spans="1:28" s="230" customFormat="1" ht="15" x14ac:dyDescent="0.15">
      <c r="A324" s="237"/>
      <c r="B324" s="279" t="s">
        <v>50</v>
      </c>
      <c r="C324" s="280">
        <f>COUNTIF($C$322:$C$323,B324)</f>
        <v>2</v>
      </c>
      <c r="D324" s="294"/>
      <c r="E324" s="380"/>
      <c r="F324" s="237"/>
      <c r="G324" s="314"/>
      <c r="H324" s="239"/>
      <c r="I324" s="239"/>
      <c r="J324" s="239"/>
      <c r="K324" s="239"/>
      <c r="L324" s="239"/>
      <c r="M324" s="239"/>
      <c r="N324" s="239"/>
      <c r="O324" s="239"/>
      <c r="P324" s="239"/>
      <c r="Q324" s="239"/>
      <c r="R324" s="239"/>
      <c r="S324" s="239"/>
      <c r="T324" s="239"/>
      <c r="U324" s="239"/>
      <c r="V324" s="239"/>
      <c r="W324" s="236"/>
      <c r="X324" s="236"/>
      <c r="Y324" s="236"/>
      <c r="Z324" s="236"/>
      <c r="AA324" s="236"/>
    </row>
    <row r="325" spans="1:28" s="230" customFormat="1" ht="15" x14ac:dyDescent="0.15">
      <c r="A325" s="237"/>
      <c r="B325" s="279" t="s">
        <v>605</v>
      </c>
      <c r="C325" s="280">
        <f>COUNTIF($C$322:$C$323,B325)</f>
        <v>0</v>
      </c>
      <c r="D325" s="294"/>
      <c r="E325" s="380"/>
      <c r="F325" s="237"/>
      <c r="G325" s="314"/>
      <c r="H325" s="239"/>
      <c r="I325" s="239"/>
      <c r="J325" s="239"/>
      <c r="K325" s="239"/>
      <c r="L325" s="239"/>
      <c r="M325" s="239"/>
      <c r="N325" s="239"/>
      <c r="O325" s="239"/>
      <c r="P325" s="239"/>
      <c r="Q325" s="239"/>
      <c r="R325" s="239"/>
      <c r="S325" s="239"/>
      <c r="T325" s="239"/>
      <c r="U325" s="239"/>
      <c r="V325" s="239"/>
      <c r="W325" s="236"/>
      <c r="X325" s="236"/>
      <c r="Y325" s="236"/>
      <c r="Z325" s="236"/>
      <c r="AA325" s="236"/>
    </row>
    <row r="326" spans="1:28" s="230" customFormat="1" ht="15" x14ac:dyDescent="0.15">
      <c r="A326" s="237"/>
      <c r="B326" s="279" t="s">
        <v>606</v>
      </c>
      <c r="C326" s="280">
        <f>COUNTIF($C$322:$C$323,B326)</f>
        <v>0</v>
      </c>
      <c r="D326" s="294"/>
      <c r="E326" s="380"/>
      <c r="F326" s="237"/>
      <c r="G326" s="314"/>
      <c r="H326" s="239"/>
      <c r="I326" s="239"/>
      <c r="J326" s="239"/>
      <c r="K326" s="239"/>
      <c r="L326" s="239"/>
      <c r="M326" s="239"/>
      <c r="N326" s="239"/>
      <c r="O326" s="239"/>
      <c r="P326" s="239"/>
      <c r="Q326" s="239"/>
      <c r="R326" s="239"/>
      <c r="S326" s="239"/>
      <c r="T326" s="239"/>
      <c r="U326" s="239"/>
      <c r="V326" s="239"/>
      <c r="W326" s="236"/>
      <c r="X326" s="236"/>
      <c r="Y326" s="236"/>
      <c r="Z326" s="236"/>
      <c r="AA326" s="236"/>
    </row>
    <row r="327" spans="1:28" s="230" customFormat="1" ht="15" x14ac:dyDescent="0.15">
      <c r="A327" s="237"/>
      <c r="B327" s="279" t="s">
        <v>607</v>
      </c>
      <c r="C327" s="280">
        <f>COUNTIF($C$322:$C$323,B327)</f>
        <v>0</v>
      </c>
      <c r="D327" s="294"/>
      <c r="E327" s="380"/>
      <c r="F327" s="237"/>
      <c r="G327" s="314"/>
      <c r="H327" s="239"/>
      <c r="I327" s="239"/>
      <c r="J327" s="239"/>
      <c r="K327" s="239"/>
      <c r="L327" s="239"/>
      <c r="M327" s="239"/>
      <c r="N327" s="239"/>
      <c r="O327" s="239"/>
      <c r="P327" s="239"/>
      <c r="Q327" s="239"/>
      <c r="R327" s="239"/>
      <c r="S327" s="239"/>
      <c r="T327" s="239"/>
      <c r="U327" s="239"/>
      <c r="V327" s="239"/>
      <c r="W327" s="236"/>
      <c r="X327" s="236"/>
      <c r="Y327" s="236"/>
      <c r="Z327" s="236"/>
      <c r="AA327" s="236"/>
    </row>
    <row r="328" spans="1:28" s="230" customFormat="1" ht="15" x14ac:dyDescent="0.15">
      <c r="A328" s="237"/>
      <c r="B328" s="279" t="s">
        <v>608</v>
      </c>
      <c r="C328" s="280">
        <f>COUNTIF($C$322:$C$323,B328)</f>
        <v>0</v>
      </c>
      <c r="D328" s="294"/>
      <c r="E328" s="380"/>
      <c r="F328" s="237"/>
      <c r="G328" s="314"/>
      <c r="H328" s="239"/>
      <c r="I328" s="239"/>
      <c r="J328" s="239"/>
      <c r="K328" s="239"/>
      <c r="L328" s="239"/>
      <c r="M328" s="239"/>
      <c r="N328" s="239"/>
      <c r="O328" s="239"/>
      <c r="P328" s="239"/>
      <c r="Q328" s="239"/>
      <c r="R328" s="239"/>
      <c r="S328" s="239"/>
      <c r="T328" s="239"/>
      <c r="U328" s="239"/>
      <c r="V328" s="239"/>
      <c r="W328" s="236"/>
      <c r="X328" s="236"/>
      <c r="Y328" s="236"/>
      <c r="Z328" s="236"/>
      <c r="AA328" s="236"/>
    </row>
    <row r="329" spans="1:28" x14ac:dyDescent="0.15">
      <c r="A329" s="381"/>
      <c r="B329" s="382" t="s">
        <v>404</v>
      </c>
      <c r="C329" s="383">
        <f>SUM(C324:C328)</f>
        <v>2</v>
      </c>
      <c r="D329" s="384"/>
      <c r="E329" s="384"/>
      <c r="F329" s="383" t="s">
        <v>573</v>
      </c>
      <c r="G329" s="385"/>
      <c r="H329" s="386">
        <f t="shared" ref="H329:AA329" si="81">SUM(H322:H323)</f>
        <v>2</v>
      </c>
      <c r="I329" s="386">
        <f t="shared" si="81"/>
        <v>0</v>
      </c>
      <c r="J329" s="386">
        <f t="shared" si="81"/>
        <v>2</v>
      </c>
      <c r="K329" s="386">
        <f t="shared" si="81"/>
        <v>400</v>
      </c>
      <c r="L329" s="386">
        <f t="shared" si="81"/>
        <v>70</v>
      </c>
      <c r="M329" s="386">
        <f t="shared" si="81"/>
        <v>470</v>
      </c>
      <c r="N329" s="386">
        <f t="shared" si="81"/>
        <v>0</v>
      </c>
      <c r="O329" s="386">
        <f t="shared" si="81"/>
        <v>0</v>
      </c>
      <c r="P329" s="386">
        <f t="shared" si="81"/>
        <v>0</v>
      </c>
      <c r="Q329" s="386">
        <f t="shared" si="81"/>
        <v>0</v>
      </c>
      <c r="R329" s="386">
        <f t="shared" si="81"/>
        <v>0</v>
      </c>
      <c r="S329" s="386">
        <f t="shared" si="81"/>
        <v>0</v>
      </c>
      <c r="T329" s="386">
        <f t="shared" si="81"/>
        <v>9</v>
      </c>
      <c r="U329" s="386">
        <f t="shared" si="81"/>
        <v>1</v>
      </c>
      <c r="V329" s="386">
        <f t="shared" si="81"/>
        <v>0</v>
      </c>
      <c r="W329" s="386">
        <f t="shared" si="81"/>
        <v>104141873</v>
      </c>
      <c r="X329" s="386">
        <f t="shared" si="81"/>
        <v>81356695</v>
      </c>
      <c r="Y329" s="386">
        <f t="shared" si="81"/>
        <v>474630609</v>
      </c>
      <c r="Z329" s="386">
        <f t="shared" si="81"/>
        <v>49715873</v>
      </c>
      <c r="AA329" s="386">
        <f t="shared" si="81"/>
        <v>185498568</v>
      </c>
      <c r="AB329" s="263">
        <f>AA329</f>
        <v>185498568</v>
      </c>
    </row>
    <row r="330" spans="1:28" s="390" customFormat="1" ht="13" x14ac:dyDescent="0.15">
      <c r="A330" s="387"/>
      <c r="B330" s="516" t="s">
        <v>405</v>
      </c>
      <c r="C330" s="388"/>
      <c r="D330" s="388"/>
      <c r="E330" s="388"/>
      <c r="F330" s="518" t="s">
        <v>720</v>
      </c>
      <c r="G330" s="389"/>
      <c r="H330" s="520">
        <f t="shared" ref="H330:U330" si="82">SUM(H52,H84,H108,H118,H132,H174,H211,H222,H247,H259,H280,H291,H301,H317,H329)</f>
        <v>207</v>
      </c>
      <c r="I330" s="520">
        <f t="shared" si="82"/>
        <v>0</v>
      </c>
      <c r="J330" s="520">
        <f t="shared" si="82"/>
        <v>207</v>
      </c>
      <c r="K330" s="520">
        <f t="shared" si="82"/>
        <v>28877</v>
      </c>
      <c r="L330" s="520">
        <f t="shared" si="82"/>
        <v>7315</v>
      </c>
      <c r="M330" s="520">
        <f t="shared" si="82"/>
        <v>36192</v>
      </c>
      <c r="N330" s="520">
        <f t="shared" si="82"/>
        <v>109</v>
      </c>
      <c r="O330" s="520">
        <f t="shared" si="82"/>
        <v>69</v>
      </c>
      <c r="P330" s="520">
        <f t="shared" si="82"/>
        <v>178</v>
      </c>
      <c r="Q330" s="520">
        <f t="shared" si="82"/>
        <v>1</v>
      </c>
      <c r="R330" s="520">
        <f t="shared" si="82"/>
        <v>0</v>
      </c>
      <c r="S330" s="520">
        <f t="shared" si="82"/>
        <v>1</v>
      </c>
      <c r="T330" s="520">
        <f t="shared" si="82"/>
        <v>1211</v>
      </c>
      <c r="U330" s="520">
        <f t="shared" si="82"/>
        <v>59</v>
      </c>
      <c r="V330" s="520"/>
      <c r="W330" s="520">
        <f>SUM(W52,W84,W108,W118,W132,W174,W211,W222,W247,W259,W280,W291,W301,W317,W329)</f>
        <v>94050730205</v>
      </c>
      <c r="X330" s="520">
        <f>SUM(X52,X84,X108,X118,X132,X174,X211,X222,X247,X259,X280,X291,X301,X317,X329)</f>
        <v>193782099800</v>
      </c>
      <c r="Y330" s="520">
        <f>SUM(Y52,Y84,Y108,Y118,Y132,Y174,Y211,Y222,Y247,Y259,Y280,Y291,Y301,Y317,Y329)</f>
        <v>103098516655</v>
      </c>
      <c r="Z330" s="520">
        <f>SUM(Z52,Z84,Z108,Z118,Z132,Z174,Z211,Z222,Z247,Z259,Z280,Z291,Z301,Z317,Z329)</f>
        <v>25711814210</v>
      </c>
      <c r="AA330" s="520">
        <f>SUM(W330:X331)</f>
        <v>287832830005</v>
      </c>
    </row>
    <row r="331" spans="1:28" s="390" customFormat="1" ht="13" x14ac:dyDescent="0.15">
      <c r="A331" s="391"/>
      <c r="B331" s="517"/>
      <c r="C331" s="392"/>
      <c r="D331" s="392"/>
      <c r="E331" s="392"/>
      <c r="F331" s="519"/>
      <c r="G331" s="393"/>
      <c r="H331" s="521"/>
      <c r="I331" s="521"/>
      <c r="J331" s="521"/>
      <c r="K331" s="521"/>
      <c r="L331" s="521"/>
      <c r="M331" s="521"/>
      <c r="N331" s="521"/>
      <c r="O331" s="521"/>
      <c r="P331" s="521"/>
      <c r="Q331" s="521"/>
      <c r="R331" s="521"/>
      <c r="S331" s="521"/>
      <c r="T331" s="521"/>
      <c r="U331" s="521"/>
      <c r="V331" s="521"/>
      <c r="W331" s="521"/>
      <c r="X331" s="521"/>
      <c r="Y331" s="521"/>
      <c r="Z331" s="521"/>
      <c r="AA331" s="521"/>
      <c r="AB331" s="394">
        <f>SUM(AB8:AB330)</f>
        <v>287787335730</v>
      </c>
    </row>
    <row r="332" spans="1:28" x14ac:dyDescent="0.15">
      <c r="A332" s="209"/>
      <c r="B332" s="395"/>
      <c r="C332" s="217"/>
      <c r="D332" s="217"/>
      <c r="E332" s="217"/>
      <c r="G332" s="397"/>
      <c r="H332" s="398"/>
      <c r="I332" s="398"/>
      <c r="J332" s="398"/>
      <c r="K332" s="209"/>
      <c r="L332" s="209"/>
      <c r="M332" s="209"/>
      <c r="N332" s="209"/>
      <c r="O332" s="209"/>
      <c r="P332" s="209"/>
      <c r="Q332" s="398"/>
      <c r="R332" s="398"/>
      <c r="S332" s="398"/>
      <c r="T332" s="398"/>
      <c r="U332" s="398"/>
      <c r="V332" s="399"/>
      <c r="W332" s="400"/>
      <c r="X332" s="400"/>
      <c r="Y332" s="400"/>
      <c r="Z332" s="400"/>
      <c r="AA332" s="400"/>
    </row>
    <row r="333" spans="1:28" x14ac:dyDescent="0.15">
      <c r="A333" s="209"/>
      <c r="B333" s="395"/>
      <c r="C333" s="217"/>
      <c r="D333" s="217"/>
      <c r="E333" s="217"/>
      <c r="G333" s="397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401"/>
      <c r="W333" s="493" t="s">
        <v>406</v>
      </c>
      <c r="X333" s="493"/>
      <c r="Y333" s="493"/>
      <c r="Z333" s="493"/>
      <c r="AA333" s="493"/>
    </row>
    <row r="334" spans="1:28" x14ac:dyDescent="0.15">
      <c r="G334" s="403"/>
      <c r="W334" s="493" t="s">
        <v>407</v>
      </c>
      <c r="X334" s="493"/>
      <c r="Y334" s="493"/>
      <c r="Z334" s="493"/>
      <c r="AA334" s="493"/>
    </row>
    <row r="335" spans="1:28" x14ac:dyDescent="0.15">
      <c r="G335" s="403"/>
      <c r="W335" s="209"/>
      <c r="X335" s="209"/>
      <c r="Y335" s="209"/>
      <c r="Z335" s="209"/>
      <c r="AA335" s="209"/>
    </row>
    <row r="336" spans="1:28" x14ac:dyDescent="0.15">
      <c r="G336" s="403"/>
      <c r="W336" s="217"/>
      <c r="X336" s="217"/>
      <c r="Y336" s="217"/>
      <c r="Z336" s="217"/>
      <c r="AA336" s="217"/>
    </row>
    <row r="337" spans="1:29" x14ac:dyDescent="0.15">
      <c r="G337" s="397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401"/>
      <c r="W337" s="405"/>
      <c r="X337" s="405"/>
      <c r="Y337" s="405"/>
      <c r="Z337" s="405"/>
      <c r="AA337" s="405"/>
    </row>
    <row r="338" spans="1:29" ht="16" x14ac:dyDescent="0.2">
      <c r="G338" s="397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401"/>
      <c r="W338" s="522" t="s">
        <v>574</v>
      </c>
      <c r="X338" s="522"/>
      <c r="Y338" s="522"/>
      <c r="Z338" s="522"/>
      <c r="AA338" s="522"/>
      <c r="AC338" s="406"/>
    </row>
    <row r="339" spans="1:29" ht="16" x14ac:dyDescent="0.2">
      <c r="G339" s="403"/>
      <c r="W339" s="523" t="s">
        <v>408</v>
      </c>
      <c r="X339" s="523"/>
      <c r="Y339" s="523"/>
      <c r="Z339" s="523"/>
      <c r="AA339" s="523"/>
      <c r="AC339" s="407"/>
    </row>
    <row r="340" spans="1:29" ht="16" x14ac:dyDescent="0.2">
      <c r="F340" s="408"/>
      <c r="G340" s="403"/>
      <c r="W340" s="523" t="s">
        <v>409</v>
      </c>
      <c r="X340" s="523"/>
      <c r="Y340" s="523"/>
      <c r="Z340" s="523"/>
      <c r="AA340" s="523"/>
    </row>
    <row r="341" spans="1:29" x14ac:dyDescent="0.15">
      <c r="Z341" s="211" t="s">
        <v>410</v>
      </c>
    </row>
    <row r="345" spans="1:29" x14ac:dyDescent="0.15">
      <c r="G345" s="403"/>
      <c r="H345" s="409"/>
      <c r="I345" s="409"/>
      <c r="J345" s="409"/>
      <c r="K345" s="409"/>
      <c r="L345" s="409"/>
      <c r="M345" s="409"/>
      <c r="N345" s="409"/>
      <c r="O345" s="409"/>
      <c r="P345" s="409"/>
      <c r="Q345" s="409"/>
      <c r="R345" s="409"/>
      <c r="S345" s="409"/>
      <c r="T345" s="409"/>
      <c r="U345" s="409"/>
      <c r="V345" s="410"/>
      <c r="W345" s="406"/>
      <c r="X345" s="406"/>
      <c r="Y345" s="406"/>
      <c r="Z345" s="406"/>
      <c r="AA345" s="406"/>
    </row>
    <row r="346" spans="1:29" x14ac:dyDescent="0.15">
      <c r="G346" s="403"/>
      <c r="H346" s="409"/>
      <c r="I346" s="409"/>
      <c r="J346" s="409"/>
      <c r="K346" s="409"/>
      <c r="L346" s="409"/>
      <c r="M346" s="409"/>
      <c r="N346" s="409"/>
      <c r="O346" s="409"/>
      <c r="P346" s="409"/>
      <c r="Q346" s="409"/>
      <c r="R346" s="409"/>
      <c r="S346" s="409"/>
      <c r="T346" s="409"/>
      <c r="U346" s="409"/>
      <c r="V346" s="410"/>
      <c r="W346" s="406"/>
      <c r="X346" s="406"/>
      <c r="Y346" s="406"/>
      <c r="Z346" s="406"/>
      <c r="AA346" s="406"/>
      <c r="AC346" s="407"/>
    </row>
    <row r="347" spans="1:29" x14ac:dyDescent="0.15">
      <c r="A347" s="211"/>
      <c r="F347" s="211"/>
      <c r="G347" s="211"/>
      <c r="H347" s="211"/>
      <c r="I347" s="211"/>
      <c r="J347" s="211"/>
      <c r="K347" s="211"/>
      <c r="L347" s="211"/>
      <c r="M347" s="211"/>
      <c r="N347" s="211"/>
      <c r="O347" s="211"/>
      <c r="P347" s="211"/>
      <c r="Q347" s="211"/>
      <c r="R347" s="211"/>
      <c r="S347" s="211"/>
      <c r="T347" s="211"/>
      <c r="U347" s="211"/>
      <c r="V347" s="230"/>
      <c r="AC347" s="407"/>
    </row>
    <row r="348" spans="1:29" x14ac:dyDescent="0.15">
      <c r="A348" s="211"/>
      <c r="F348" s="211"/>
      <c r="G348" s="211"/>
      <c r="H348" s="211"/>
      <c r="I348" s="211"/>
      <c r="J348" s="211"/>
      <c r="K348" s="211"/>
      <c r="L348" s="211"/>
      <c r="M348" s="211"/>
      <c r="N348" s="211"/>
      <c r="O348" s="211"/>
      <c r="P348" s="211"/>
      <c r="Q348" s="211"/>
      <c r="R348" s="211"/>
      <c r="S348" s="211"/>
      <c r="T348" s="211"/>
      <c r="U348" s="211"/>
      <c r="V348" s="230"/>
      <c r="AC348" s="411"/>
    </row>
    <row r="349" spans="1:29" x14ac:dyDescent="0.15">
      <c r="A349" s="211"/>
      <c r="F349" s="211"/>
      <c r="G349" s="211"/>
      <c r="H349" s="211"/>
      <c r="I349" s="211"/>
      <c r="J349" s="211"/>
      <c r="K349" s="211"/>
      <c r="L349" s="211"/>
      <c r="M349" s="211"/>
      <c r="N349" s="211"/>
      <c r="O349" s="211"/>
      <c r="P349" s="211"/>
      <c r="Q349" s="211"/>
      <c r="R349" s="211"/>
      <c r="S349" s="211"/>
      <c r="T349" s="211"/>
      <c r="U349" s="211"/>
      <c r="V349" s="230"/>
    </row>
    <row r="350" spans="1:29" x14ac:dyDescent="0.15">
      <c r="A350" s="211"/>
      <c r="F350" s="211"/>
      <c r="G350" s="211"/>
      <c r="H350" s="211"/>
      <c r="I350" s="211"/>
      <c r="J350" s="211"/>
      <c r="K350" s="211"/>
      <c r="L350" s="211"/>
      <c r="M350" s="211"/>
      <c r="N350" s="211"/>
      <c r="O350" s="211"/>
      <c r="P350" s="211"/>
      <c r="Q350" s="211"/>
      <c r="R350" s="211"/>
      <c r="S350" s="211"/>
      <c r="T350" s="211"/>
      <c r="U350" s="211"/>
      <c r="V350" s="230"/>
    </row>
    <row r="351" spans="1:29" x14ac:dyDescent="0.15">
      <c r="A351" s="211"/>
      <c r="F351" s="211"/>
      <c r="G351" s="211"/>
      <c r="H351" s="211"/>
      <c r="I351" s="211"/>
      <c r="J351" s="211"/>
      <c r="K351" s="211"/>
      <c r="L351" s="211"/>
      <c r="M351" s="211"/>
      <c r="N351" s="211"/>
      <c r="O351" s="211"/>
      <c r="P351" s="211"/>
      <c r="Q351" s="211"/>
      <c r="R351" s="211"/>
      <c r="S351" s="211"/>
      <c r="T351" s="211"/>
      <c r="U351" s="211"/>
      <c r="V351" s="230"/>
    </row>
    <row r="352" spans="1:29" x14ac:dyDescent="0.15">
      <c r="A352" s="211"/>
      <c r="F352" s="211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  <c r="Q352" s="211"/>
      <c r="R352" s="211"/>
      <c r="S352" s="211"/>
      <c r="T352" s="211"/>
      <c r="U352" s="211"/>
      <c r="V352" s="230"/>
    </row>
    <row r="353" spans="1:27" x14ac:dyDescent="0.15">
      <c r="A353" s="211"/>
      <c r="F353" s="211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  <c r="Q353" s="211"/>
      <c r="R353" s="211"/>
      <c r="S353" s="211"/>
      <c r="T353" s="211"/>
      <c r="U353" s="211"/>
      <c r="V353" s="230"/>
    </row>
    <row r="354" spans="1:27" x14ac:dyDescent="0.15">
      <c r="A354" s="211"/>
      <c r="F354" s="211"/>
      <c r="G354" s="211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11"/>
      <c r="S354" s="211"/>
      <c r="T354" s="211"/>
      <c r="U354" s="211"/>
      <c r="V354" s="230"/>
    </row>
    <row r="355" spans="1:27" x14ac:dyDescent="0.15">
      <c r="A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1"/>
      <c r="S355" s="211"/>
      <c r="T355" s="211"/>
      <c r="U355" s="211"/>
      <c r="V355" s="230"/>
    </row>
    <row r="356" spans="1:27" x14ac:dyDescent="0.15">
      <c r="A356" s="211"/>
      <c r="F356" s="211"/>
      <c r="G356" s="211"/>
      <c r="H356" s="211"/>
      <c r="I356" s="211"/>
      <c r="J356" s="211"/>
      <c r="K356" s="211"/>
      <c r="L356" s="211"/>
      <c r="M356" s="211"/>
      <c r="N356" s="211"/>
      <c r="O356" s="211"/>
      <c r="P356" s="211"/>
      <c r="Q356" s="211"/>
      <c r="R356" s="211"/>
      <c r="S356" s="211"/>
      <c r="T356" s="211"/>
      <c r="U356" s="211"/>
      <c r="V356" s="230"/>
    </row>
    <row r="357" spans="1:27" x14ac:dyDescent="0.15">
      <c r="A357" s="211"/>
      <c r="F357" s="211"/>
      <c r="G357" s="211"/>
      <c r="H357" s="211"/>
      <c r="I357" s="211"/>
      <c r="J357" s="211"/>
      <c r="K357" s="211"/>
      <c r="L357" s="211"/>
      <c r="M357" s="211"/>
      <c r="N357" s="211"/>
      <c r="O357" s="211"/>
      <c r="P357" s="211"/>
      <c r="Q357" s="211"/>
      <c r="R357" s="211"/>
      <c r="S357" s="211"/>
      <c r="T357" s="211"/>
      <c r="U357" s="211"/>
      <c r="V357" s="230"/>
    </row>
    <row r="358" spans="1:27" x14ac:dyDescent="0.15">
      <c r="A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1"/>
      <c r="V358" s="230"/>
    </row>
    <row r="359" spans="1:27" x14ac:dyDescent="0.15">
      <c r="A359" s="211"/>
      <c r="F359" s="211"/>
      <c r="G359" s="211"/>
      <c r="H359" s="211"/>
      <c r="I359" s="211"/>
      <c r="J359" s="211"/>
      <c r="K359" s="211"/>
      <c r="L359" s="211"/>
      <c r="M359" s="211"/>
      <c r="N359" s="211"/>
      <c r="O359" s="211"/>
      <c r="P359" s="211"/>
      <c r="Q359" s="211"/>
      <c r="R359" s="211"/>
      <c r="S359" s="211"/>
      <c r="T359" s="211"/>
      <c r="U359" s="211"/>
      <c r="V359" s="230"/>
    </row>
    <row r="360" spans="1:27" x14ac:dyDescent="0.15">
      <c r="A360" s="211"/>
      <c r="F360" s="211"/>
      <c r="G360" s="211"/>
      <c r="H360" s="211"/>
      <c r="I360" s="211"/>
      <c r="J360" s="211"/>
      <c r="K360" s="211"/>
      <c r="L360" s="211"/>
      <c r="M360" s="211"/>
      <c r="N360" s="211"/>
      <c r="O360" s="211"/>
      <c r="P360" s="211"/>
      <c r="Q360" s="211"/>
      <c r="R360" s="211"/>
      <c r="S360" s="211"/>
      <c r="T360" s="211"/>
      <c r="U360" s="211"/>
      <c r="V360" s="230"/>
    </row>
    <row r="361" spans="1:27" x14ac:dyDescent="0.15">
      <c r="A361" s="211"/>
      <c r="F361" s="211"/>
      <c r="G361" s="211"/>
      <c r="H361" s="211"/>
      <c r="I361" s="211"/>
      <c r="J361" s="211"/>
      <c r="K361" s="211"/>
      <c r="L361" s="211"/>
      <c r="M361" s="211"/>
      <c r="N361" s="211"/>
      <c r="O361" s="211"/>
      <c r="P361" s="211"/>
      <c r="Q361" s="211"/>
      <c r="R361" s="211"/>
      <c r="S361" s="211"/>
      <c r="T361" s="211"/>
      <c r="U361" s="211"/>
      <c r="V361" s="230"/>
    </row>
    <row r="362" spans="1:27" x14ac:dyDescent="0.15">
      <c r="A362" s="211"/>
      <c r="F362" s="211"/>
      <c r="G362" s="211"/>
      <c r="H362" s="211"/>
      <c r="I362" s="211"/>
      <c r="J362" s="211"/>
      <c r="K362" s="211"/>
      <c r="L362" s="211"/>
      <c r="M362" s="211"/>
      <c r="N362" s="211"/>
      <c r="O362" s="211"/>
      <c r="P362" s="211"/>
      <c r="Q362" s="211"/>
      <c r="R362" s="211"/>
      <c r="S362" s="211"/>
      <c r="T362" s="211"/>
      <c r="U362" s="211"/>
      <c r="V362" s="230"/>
    </row>
    <row r="363" spans="1:27" x14ac:dyDescent="0.15">
      <c r="A363" s="211"/>
      <c r="F363" s="211"/>
      <c r="G363" s="211"/>
      <c r="H363" s="211"/>
      <c r="I363" s="211"/>
      <c r="J363" s="211"/>
      <c r="K363" s="211"/>
      <c r="L363" s="211"/>
      <c r="M363" s="211"/>
      <c r="N363" s="211"/>
      <c r="O363" s="211"/>
      <c r="P363" s="211"/>
      <c r="Q363" s="211"/>
      <c r="R363" s="211"/>
      <c r="S363" s="211"/>
      <c r="T363" s="211"/>
      <c r="U363" s="211"/>
      <c r="V363" s="230"/>
    </row>
    <row r="364" spans="1:27" x14ac:dyDescent="0.15">
      <c r="A364" s="211"/>
      <c r="F364" s="211"/>
      <c r="G364" s="211"/>
      <c r="H364" s="211"/>
      <c r="I364" s="211"/>
      <c r="J364" s="211"/>
      <c r="K364" s="211"/>
      <c r="L364" s="211"/>
      <c r="M364" s="211"/>
      <c r="N364" s="211"/>
      <c r="O364" s="211"/>
      <c r="P364" s="211"/>
      <c r="Q364" s="211"/>
      <c r="R364" s="211"/>
      <c r="S364" s="211"/>
      <c r="T364" s="211"/>
      <c r="U364" s="211"/>
      <c r="V364" s="230"/>
    </row>
    <row r="365" spans="1:27" x14ac:dyDescent="0.15">
      <c r="B365" s="412"/>
      <c r="C365" s="413"/>
      <c r="D365" s="413"/>
      <c r="E365" s="413"/>
      <c r="G365" s="403"/>
      <c r="H365" s="409"/>
      <c r="I365" s="409"/>
      <c r="J365" s="409"/>
      <c r="K365" s="409"/>
      <c r="L365" s="409"/>
      <c r="M365" s="409"/>
      <c r="N365" s="409"/>
      <c r="O365" s="409"/>
      <c r="P365" s="409"/>
      <c r="Q365" s="409"/>
      <c r="R365" s="409"/>
      <c r="S365" s="409"/>
      <c r="T365" s="409"/>
      <c r="U365" s="409"/>
      <c r="V365" s="410"/>
      <c r="W365" s="406"/>
      <c r="X365" s="406"/>
      <c r="Y365" s="406"/>
      <c r="Z365" s="406"/>
      <c r="AA365" s="406"/>
    </row>
    <row r="366" spans="1:27" x14ac:dyDescent="0.15">
      <c r="B366" s="412"/>
      <c r="C366" s="413"/>
      <c r="D366" s="413"/>
      <c r="E366" s="413"/>
      <c r="G366" s="403"/>
      <c r="H366" s="409"/>
      <c r="I366" s="409"/>
      <c r="J366" s="409"/>
      <c r="K366" s="409"/>
      <c r="L366" s="409"/>
      <c r="M366" s="409"/>
      <c r="N366" s="409"/>
      <c r="O366" s="409"/>
      <c r="P366" s="409"/>
      <c r="Q366" s="409"/>
      <c r="R366" s="409"/>
      <c r="S366" s="409"/>
      <c r="T366" s="409"/>
      <c r="U366" s="409"/>
      <c r="V366" s="410"/>
      <c r="W366" s="406"/>
      <c r="X366" s="406"/>
      <c r="Y366" s="406"/>
      <c r="Z366" s="406"/>
      <c r="AA366" s="406"/>
    </row>
    <row r="367" spans="1:27" x14ac:dyDescent="0.15">
      <c r="B367" s="412"/>
      <c r="C367" s="413"/>
      <c r="D367" s="413"/>
      <c r="E367" s="413"/>
      <c r="G367" s="403"/>
      <c r="H367" s="409"/>
      <c r="I367" s="409"/>
      <c r="J367" s="409"/>
      <c r="K367" s="409"/>
      <c r="L367" s="409"/>
      <c r="M367" s="409"/>
      <c r="N367" s="409"/>
      <c r="O367" s="409"/>
      <c r="P367" s="409"/>
      <c r="Q367" s="409"/>
      <c r="R367" s="409"/>
      <c r="S367" s="409"/>
      <c r="T367" s="409"/>
      <c r="U367" s="409"/>
      <c r="V367" s="410"/>
      <c r="W367" s="406"/>
      <c r="X367" s="406"/>
      <c r="Y367" s="406"/>
      <c r="Z367" s="406"/>
      <c r="AA367" s="406"/>
    </row>
    <row r="368" spans="1:27" x14ac:dyDescent="0.15">
      <c r="B368" s="412"/>
      <c r="C368" s="413"/>
      <c r="D368" s="413"/>
      <c r="E368" s="413"/>
      <c r="G368" s="403"/>
      <c r="H368" s="409"/>
      <c r="I368" s="409"/>
      <c r="J368" s="409"/>
      <c r="K368" s="409"/>
      <c r="L368" s="409"/>
      <c r="M368" s="409"/>
      <c r="N368" s="409"/>
      <c r="O368" s="409"/>
      <c r="P368" s="409"/>
      <c r="Q368" s="409"/>
      <c r="R368" s="409"/>
      <c r="S368" s="409"/>
      <c r="T368" s="409"/>
      <c r="U368" s="409"/>
      <c r="V368" s="410"/>
      <c r="W368" s="406"/>
      <c r="X368" s="406"/>
      <c r="Y368" s="406"/>
      <c r="Z368" s="406"/>
      <c r="AA368" s="406"/>
    </row>
    <row r="369" spans="1:29" x14ac:dyDescent="0.15">
      <c r="B369" s="412"/>
      <c r="C369" s="413"/>
      <c r="D369" s="413"/>
      <c r="E369" s="413"/>
      <c r="G369" s="403"/>
      <c r="H369" s="409"/>
      <c r="I369" s="409"/>
      <c r="J369" s="409"/>
      <c r="K369" s="409"/>
      <c r="L369" s="409"/>
      <c r="M369" s="409"/>
      <c r="N369" s="409"/>
      <c r="O369" s="409"/>
      <c r="P369" s="409"/>
      <c r="Q369" s="409"/>
      <c r="R369" s="409"/>
      <c r="S369" s="409"/>
      <c r="T369" s="409"/>
      <c r="U369" s="409"/>
      <c r="V369" s="410"/>
      <c r="W369" s="406"/>
      <c r="X369" s="406"/>
      <c r="Y369" s="406"/>
      <c r="Z369" s="406"/>
      <c r="AA369" s="406"/>
    </row>
    <row r="370" spans="1:29" x14ac:dyDescent="0.15">
      <c r="A370" s="211"/>
      <c r="F370" s="211"/>
      <c r="G370" s="211"/>
      <c r="H370" s="211"/>
      <c r="I370" s="211"/>
      <c r="J370" s="211"/>
      <c r="K370" s="211"/>
      <c r="L370" s="211"/>
      <c r="M370" s="211"/>
      <c r="N370" s="211"/>
      <c r="O370" s="211"/>
      <c r="P370" s="211"/>
      <c r="Q370" s="211"/>
      <c r="R370" s="211"/>
      <c r="S370" s="211"/>
      <c r="T370" s="211"/>
      <c r="U370" s="211"/>
      <c r="V370" s="230"/>
      <c r="AC370" s="407"/>
    </row>
    <row r="371" spans="1:29" x14ac:dyDescent="0.15">
      <c r="A371" s="211"/>
      <c r="F371" s="211"/>
      <c r="G371" s="211"/>
      <c r="H371" s="211"/>
      <c r="I371" s="211"/>
      <c r="J371" s="211"/>
      <c r="K371" s="211"/>
      <c r="L371" s="211"/>
      <c r="M371" s="211"/>
      <c r="N371" s="211"/>
      <c r="O371" s="211"/>
      <c r="P371" s="211"/>
      <c r="Q371" s="211"/>
      <c r="R371" s="211"/>
      <c r="S371" s="211"/>
      <c r="T371" s="211"/>
      <c r="U371" s="211"/>
      <c r="V371" s="230"/>
      <c r="AC371" s="406"/>
    </row>
    <row r="372" spans="1:29" x14ac:dyDescent="0.15">
      <c r="A372" s="211"/>
      <c r="F372" s="211"/>
      <c r="G372" s="211"/>
      <c r="H372" s="211"/>
      <c r="I372" s="211"/>
      <c r="J372" s="211"/>
      <c r="K372" s="211"/>
      <c r="L372" s="211"/>
      <c r="M372" s="211"/>
      <c r="N372" s="211"/>
      <c r="O372" s="211"/>
      <c r="P372" s="211"/>
      <c r="Q372" s="211"/>
      <c r="R372" s="211"/>
      <c r="S372" s="211"/>
      <c r="T372" s="211"/>
      <c r="U372" s="211"/>
      <c r="V372" s="230"/>
      <c r="AC372" s="407"/>
    </row>
    <row r="373" spans="1:29" x14ac:dyDescent="0.15">
      <c r="A373" s="211"/>
      <c r="F373" s="211"/>
      <c r="G373" s="211"/>
      <c r="H373" s="211"/>
      <c r="I373" s="211"/>
      <c r="J373" s="211"/>
      <c r="K373" s="211"/>
      <c r="L373" s="211"/>
      <c r="M373" s="211"/>
      <c r="N373" s="211"/>
      <c r="O373" s="211"/>
      <c r="P373" s="211"/>
      <c r="Q373" s="211"/>
      <c r="R373" s="211"/>
      <c r="S373" s="211"/>
      <c r="T373" s="211"/>
      <c r="U373" s="211"/>
      <c r="V373" s="230"/>
      <c r="AC373" s="411"/>
    </row>
    <row r="374" spans="1:29" x14ac:dyDescent="0.15">
      <c r="A374" s="211"/>
      <c r="F374" s="211"/>
      <c r="G374" s="211"/>
      <c r="H374" s="211"/>
      <c r="I374" s="211"/>
      <c r="J374" s="211"/>
      <c r="K374" s="211"/>
      <c r="L374" s="211"/>
      <c r="M374" s="211"/>
      <c r="N374" s="211"/>
      <c r="O374" s="211"/>
      <c r="P374" s="211"/>
      <c r="Q374" s="211"/>
      <c r="R374" s="211"/>
      <c r="S374" s="211"/>
      <c r="T374" s="211"/>
      <c r="U374" s="211"/>
      <c r="V374" s="230"/>
      <c r="AC374" s="411"/>
    </row>
    <row r="375" spans="1:29" x14ac:dyDescent="0.15">
      <c r="A375" s="211"/>
      <c r="F375" s="211"/>
      <c r="G375" s="211"/>
      <c r="H375" s="211"/>
      <c r="I375" s="211"/>
      <c r="J375" s="211"/>
      <c r="K375" s="211"/>
      <c r="L375" s="211"/>
      <c r="M375" s="211"/>
      <c r="N375" s="211"/>
      <c r="O375" s="211"/>
      <c r="P375" s="211"/>
      <c r="Q375" s="211"/>
      <c r="R375" s="211"/>
      <c r="S375" s="211"/>
      <c r="T375" s="211"/>
      <c r="U375" s="211"/>
      <c r="V375" s="230"/>
      <c r="AC375" s="411"/>
    </row>
    <row r="376" spans="1:29" x14ac:dyDescent="0.15">
      <c r="A376" s="211"/>
      <c r="F376" s="211"/>
      <c r="G376" s="211"/>
      <c r="H376" s="211"/>
      <c r="I376" s="211"/>
      <c r="J376" s="211"/>
      <c r="K376" s="211"/>
      <c r="L376" s="211"/>
      <c r="M376" s="211"/>
      <c r="N376" s="211"/>
      <c r="O376" s="211"/>
      <c r="P376" s="211"/>
      <c r="Q376" s="211"/>
      <c r="R376" s="211"/>
      <c r="S376" s="211"/>
      <c r="T376" s="211"/>
      <c r="U376" s="211"/>
      <c r="V376" s="230"/>
      <c r="AC376" s="411"/>
    </row>
    <row r="377" spans="1:29" x14ac:dyDescent="0.15">
      <c r="A377" s="211"/>
      <c r="F377" s="211"/>
      <c r="G377" s="211"/>
      <c r="H377" s="211"/>
      <c r="I377" s="211"/>
      <c r="J377" s="211"/>
      <c r="K377" s="211"/>
      <c r="L377" s="211"/>
      <c r="M377" s="211"/>
      <c r="N377" s="211"/>
      <c r="O377" s="211"/>
      <c r="P377" s="211"/>
      <c r="Q377" s="211"/>
      <c r="R377" s="211"/>
      <c r="S377" s="211"/>
      <c r="T377" s="211"/>
      <c r="U377" s="211"/>
      <c r="V377" s="230"/>
      <c r="AC377" s="411"/>
    </row>
    <row r="378" spans="1:29" x14ac:dyDescent="0.15">
      <c r="A378" s="211"/>
      <c r="F378" s="211"/>
      <c r="G378" s="211"/>
      <c r="H378" s="211"/>
      <c r="I378" s="211"/>
      <c r="J378" s="211"/>
      <c r="K378" s="211"/>
      <c r="L378" s="211"/>
      <c r="M378" s="211"/>
      <c r="N378" s="211"/>
      <c r="O378" s="211"/>
      <c r="P378" s="211"/>
      <c r="Q378" s="211"/>
      <c r="R378" s="211"/>
      <c r="S378" s="211"/>
      <c r="T378" s="211"/>
      <c r="U378" s="211"/>
      <c r="V378" s="230"/>
      <c r="AC378" s="411"/>
    </row>
    <row r="379" spans="1:29" x14ac:dyDescent="0.15">
      <c r="A379" s="211"/>
      <c r="F379" s="211"/>
      <c r="G379" s="211"/>
      <c r="H379" s="211"/>
      <c r="I379" s="211"/>
      <c r="J379" s="211"/>
      <c r="K379" s="211"/>
      <c r="L379" s="211"/>
      <c r="M379" s="211"/>
      <c r="N379" s="211"/>
      <c r="O379" s="211"/>
      <c r="P379" s="211"/>
      <c r="Q379" s="211"/>
      <c r="R379" s="211"/>
      <c r="S379" s="211"/>
      <c r="T379" s="211"/>
      <c r="U379" s="211"/>
      <c r="V379" s="230"/>
      <c r="AC379" s="411"/>
    </row>
    <row r="380" spans="1:29" x14ac:dyDescent="0.15">
      <c r="A380" s="211"/>
      <c r="F380" s="211"/>
      <c r="G380" s="211"/>
      <c r="H380" s="211"/>
      <c r="I380" s="211"/>
      <c r="J380" s="211"/>
      <c r="K380" s="211"/>
      <c r="L380" s="211"/>
      <c r="M380" s="211"/>
      <c r="N380" s="211"/>
      <c r="O380" s="211"/>
      <c r="P380" s="211"/>
      <c r="Q380" s="211"/>
      <c r="R380" s="211"/>
      <c r="S380" s="211"/>
      <c r="T380" s="211"/>
      <c r="U380" s="211"/>
      <c r="V380" s="230"/>
      <c r="AC380" s="411"/>
    </row>
    <row r="381" spans="1:29" x14ac:dyDescent="0.15">
      <c r="A381" s="211"/>
      <c r="F381" s="211"/>
      <c r="G381" s="211"/>
      <c r="H381" s="211"/>
      <c r="I381" s="211"/>
      <c r="J381" s="211"/>
      <c r="K381" s="211"/>
      <c r="L381" s="211"/>
      <c r="M381" s="211"/>
      <c r="N381" s="211"/>
      <c r="O381" s="211"/>
      <c r="P381" s="211"/>
      <c r="Q381" s="211"/>
      <c r="R381" s="211"/>
      <c r="S381" s="211"/>
      <c r="T381" s="211"/>
      <c r="U381" s="211"/>
      <c r="V381" s="230"/>
      <c r="AC381" s="411"/>
    </row>
    <row r="382" spans="1:29" x14ac:dyDescent="0.15">
      <c r="A382" s="211"/>
      <c r="F382" s="211"/>
      <c r="G382" s="211"/>
      <c r="H382" s="211"/>
      <c r="I382" s="211"/>
      <c r="J382" s="211"/>
      <c r="K382" s="211"/>
      <c r="L382" s="211"/>
      <c r="M382" s="211"/>
      <c r="N382" s="211"/>
      <c r="O382" s="211"/>
      <c r="P382" s="211"/>
      <c r="Q382" s="211"/>
      <c r="R382" s="211"/>
      <c r="S382" s="211"/>
      <c r="T382" s="211"/>
      <c r="U382" s="211"/>
      <c r="V382" s="230"/>
      <c r="AC382" s="411"/>
    </row>
  </sheetData>
  <mergeCells count="150">
    <mergeCell ref="W338:AA338"/>
    <mergeCell ref="W339:AA339"/>
    <mergeCell ref="W340:AA340"/>
    <mergeCell ref="X330:X331"/>
    <mergeCell ref="Y330:Y331"/>
    <mergeCell ref="Z330:Z331"/>
    <mergeCell ref="AA330:AA331"/>
    <mergeCell ref="W333:AA333"/>
    <mergeCell ref="W334:AA334"/>
    <mergeCell ref="R330:R331"/>
    <mergeCell ref="S330:S331"/>
    <mergeCell ref="T330:T331"/>
    <mergeCell ref="U330:U331"/>
    <mergeCell ref="V330:V331"/>
    <mergeCell ref="W330:W331"/>
    <mergeCell ref="L330:L331"/>
    <mergeCell ref="M330:M331"/>
    <mergeCell ref="N330:N331"/>
    <mergeCell ref="O330:O331"/>
    <mergeCell ref="P330:P331"/>
    <mergeCell ref="Q330:Q331"/>
    <mergeCell ref="B330:B331"/>
    <mergeCell ref="F330:F331"/>
    <mergeCell ref="H330:H331"/>
    <mergeCell ref="I330:I331"/>
    <mergeCell ref="J330:J331"/>
    <mergeCell ref="K330:K331"/>
    <mergeCell ref="Y318:Y320"/>
    <mergeCell ref="Z318:Z320"/>
    <mergeCell ref="AA318:AA320"/>
    <mergeCell ref="K319:K320"/>
    <mergeCell ref="L319:L320"/>
    <mergeCell ref="M319:M320"/>
    <mergeCell ref="N319:N320"/>
    <mergeCell ref="O319:O320"/>
    <mergeCell ref="P319:P320"/>
    <mergeCell ref="Q319:Q320"/>
    <mergeCell ref="Q318:S318"/>
    <mergeCell ref="T318:T320"/>
    <mergeCell ref="U318:U320"/>
    <mergeCell ref="V318:V320"/>
    <mergeCell ref="W318:W320"/>
    <mergeCell ref="X318:X320"/>
    <mergeCell ref="R319:R320"/>
    <mergeCell ref="S319:S320"/>
    <mergeCell ref="G318:G320"/>
    <mergeCell ref="H318:H320"/>
    <mergeCell ref="I318:I320"/>
    <mergeCell ref="J318:J320"/>
    <mergeCell ref="K318:M318"/>
    <mergeCell ref="N318:P318"/>
    <mergeCell ref="A318:A320"/>
    <mergeCell ref="B318:B320"/>
    <mergeCell ref="C318:C320"/>
    <mergeCell ref="D318:D320"/>
    <mergeCell ref="E318:E320"/>
    <mergeCell ref="F318:F320"/>
    <mergeCell ref="Y260:Y262"/>
    <mergeCell ref="Z260:Z262"/>
    <mergeCell ref="AA260:AA262"/>
    <mergeCell ref="K261:K262"/>
    <mergeCell ref="L261:L262"/>
    <mergeCell ref="M261:M262"/>
    <mergeCell ref="N261:N262"/>
    <mergeCell ref="O261:O262"/>
    <mergeCell ref="P261:P262"/>
    <mergeCell ref="Q261:Q262"/>
    <mergeCell ref="Q260:S260"/>
    <mergeCell ref="T260:T262"/>
    <mergeCell ref="U260:U262"/>
    <mergeCell ref="V260:V262"/>
    <mergeCell ref="W260:W262"/>
    <mergeCell ref="X260:X262"/>
    <mergeCell ref="R261:R262"/>
    <mergeCell ref="S261:S262"/>
    <mergeCell ref="G260:G262"/>
    <mergeCell ref="H260:H262"/>
    <mergeCell ref="I260:I262"/>
    <mergeCell ref="J260:J262"/>
    <mergeCell ref="K260:M260"/>
    <mergeCell ref="N260:P260"/>
    <mergeCell ref="A260:A262"/>
    <mergeCell ref="B260:B262"/>
    <mergeCell ref="C260:C262"/>
    <mergeCell ref="D260:D262"/>
    <mergeCell ref="E260:E262"/>
    <mergeCell ref="F260:F262"/>
    <mergeCell ref="Y133:Y135"/>
    <mergeCell ref="Z133:Z135"/>
    <mergeCell ref="AA133:AA135"/>
    <mergeCell ref="K134:K135"/>
    <mergeCell ref="L134:L135"/>
    <mergeCell ref="M134:M135"/>
    <mergeCell ref="N134:N135"/>
    <mergeCell ref="O134:O135"/>
    <mergeCell ref="P134:P135"/>
    <mergeCell ref="Q134:Q135"/>
    <mergeCell ref="Q133:S133"/>
    <mergeCell ref="T133:T135"/>
    <mergeCell ref="U133:U135"/>
    <mergeCell ref="V133:V135"/>
    <mergeCell ref="W133:W135"/>
    <mergeCell ref="X133:X135"/>
    <mergeCell ref="R134:R135"/>
    <mergeCell ref="S134:S135"/>
    <mergeCell ref="G133:G135"/>
    <mergeCell ref="H133:H135"/>
    <mergeCell ref="I133:I135"/>
    <mergeCell ref="J133:J135"/>
    <mergeCell ref="K133:M133"/>
    <mergeCell ref="N133:P133"/>
    <mergeCell ref="A133:A135"/>
    <mergeCell ref="B133:B135"/>
    <mergeCell ref="C133:C135"/>
    <mergeCell ref="D133:D135"/>
    <mergeCell ref="E133:E135"/>
    <mergeCell ref="F133:F135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33" orientation="landscape" horizontalDpi="4294967293" verticalDpi="300"/>
  <rowBreaks count="5" manualBreakCount="5">
    <brk id="108" max="26" man="1"/>
    <brk id="132" max="26" man="1"/>
    <brk id="211" max="26" man="1"/>
    <brk id="259" max="26" man="1"/>
    <brk id="317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Lembar kerja</vt:lpstr>
      </vt:variant>
      <vt:variant>
        <vt:i4>3</vt:i4>
      </vt:variant>
      <vt:variant>
        <vt:lpstr>Rentang Bernama</vt:lpstr>
      </vt:variant>
      <vt:variant>
        <vt:i4>3</vt:i4>
      </vt:variant>
    </vt:vector>
  </HeadingPairs>
  <TitlesOfParts>
    <vt:vector size="6" baseType="lpstr">
      <vt:lpstr>Sheet1</vt:lpstr>
      <vt:lpstr>Direktori 2022</vt:lpstr>
      <vt:lpstr>Direktori 2023</vt:lpstr>
      <vt:lpstr>'Direktori 2022'!Print_Area</vt:lpstr>
      <vt:lpstr>'Direktori 2023'!Print_Area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 54365</cp:lastModifiedBy>
  <dcterms:created xsi:type="dcterms:W3CDTF">2021-02-18T08:54:05Z</dcterms:created>
  <dcterms:modified xsi:type="dcterms:W3CDTF">2024-06-12T03:02:33Z</dcterms:modified>
</cp:coreProperties>
</file>