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skominfo\Validasi SDI\Dinas Perkebunan dan Peternakan\"/>
    </mc:Choice>
  </mc:AlternateContent>
  <xr:revisionPtr revIDLastSave="0" documentId="13_ncr:1_{1601E7E2-4DE2-45A4-B854-9DD2E3D338E1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" l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19" i="1" l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G4" i="1" l="1"/>
  <c r="F4" i="1"/>
</calcChain>
</file>

<file path=xl/sharedStrings.xml><?xml version="1.0" encoding="utf-8"?>
<sst xmlns="http://schemas.openxmlformats.org/spreadsheetml/2006/main" count="39" uniqueCount="25">
  <si>
    <t>URAIAN</t>
  </si>
  <si>
    <t>SATUAN</t>
  </si>
  <si>
    <t>SUMBER DATA</t>
  </si>
  <si>
    <t>KETERANGAN</t>
  </si>
  <si>
    <t>4. Nilai Produksi Daging Hewan Unggas**</t>
  </si>
  <si>
    <t>Rp</t>
  </si>
  <si>
    <t>Kapuas</t>
  </si>
  <si>
    <t>Mukok</t>
  </si>
  <si>
    <t>Noyan</t>
  </si>
  <si>
    <t>Jangkang</t>
  </si>
  <si>
    <t>Bonti</t>
  </si>
  <si>
    <t>Beduai</t>
  </si>
  <si>
    <t>Sekayam</t>
  </si>
  <si>
    <t>Kembayan</t>
  </si>
  <si>
    <t>Parindu</t>
  </si>
  <si>
    <t>Tayan Hulu</t>
  </si>
  <si>
    <t>Tayan Hilir</t>
  </si>
  <si>
    <t>Balai</t>
  </si>
  <si>
    <t>Toba</t>
  </si>
  <si>
    <t>Meliau</t>
  </si>
  <si>
    <t>Entikong</t>
  </si>
  <si>
    <t>35.000/kg</t>
  </si>
  <si>
    <t>Dinas Perkebunan dan Peternakan Kab.Sanggau</t>
  </si>
  <si>
    <t>1. Nilai Produksi Daging Ayam Pedaging **</t>
  </si>
  <si>
    <t>Nilai Produksi Daging Ayam  Pedaging Kabupaten Sanggau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</si>
</sst>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5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3" fillId="0" borderId="0" xfId="0" applyFont="1"/>
    <xf numFmtId="41" fontId="0" fillId="0" borderId="5" xfId="1" applyFont="1" applyFill="1" applyBorder="1" applyProtection="1"/>
    <xf numFmtId="0" fontId="0" fillId="0" borderId="6" xfId="0" applyFill="1" applyBorder="1" applyProtection="1"/>
    <xf numFmtId="0" fontId="0" fillId="0" borderId="7" xfId="0" applyFill="1" applyBorder="1" applyProtection="1"/>
    <xf numFmtId="0" fontId="0" fillId="0" borderId="5" xfId="0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center"/>
    </xf>
    <xf numFmtId="41" fontId="0" fillId="0" borderId="8" xfId="1" applyFont="1" applyFill="1" applyBorder="1" applyProtection="1"/>
    <xf numFmtId="0" fontId="0" fillId="0" borderId="8" xfId="0" applyFill="1" applyBorder="1" applyAlignment="1" applyProtection="1">
      <alignment vertical="top" wrapText="1"/>
    </xf>
    <xf numFmtId="0" fontId="0" fillId="0" borderId="9" xfId="0" applyBorder="1"/>
    <xf numFmtId="0" fontId="3" fillId="0" borderId="5" xfId="0" applyFont="1" applyFill="1" applyBorder="1" applyAlignment="1" applyProtection="1">
      <alignment horizontal="center"/>
    </xf>
    <xf numFmtId="41" fontId="3" fillId="0" borderId="5" xfId="1" applyFont="1" applyFill="1" applyBorder="1" applyProtection="1"/>
    <xf numFmtId="0" fontId="3" fillId="0" borderId="5" xfId="0" applyFont="1" applyFill="1" applyBorder="1" applyAlignment="1" applyProtection="1">
      <alignment vertical="top" wrapText="1"/>
    </xf>
    <xf numFmtId="0" fontId="3" fillId="0" borderId="7" xfId="0" applyFont="1" applyBorder="1"/>
    <xf numFmtId="0" fontId="0" fillId="0" borderId="5" xfId="0" applyFill="1" applyBorder="1" applyAlignment="1" applyProtection="1">
      <alignment vertical="top" wrapText="1"/>
    </xf>
    <xf numFmtId="0" fontId="0" fillId="0" borderId="7" xfId="0" applyBorder="1"/>
    <xf numFmtId="0" fontId="0" fillId="0" borderId="10" xfId="0" applyFill="1" applyBorder="1" applyProtection="1"/>
    <xf numFmtId="0" fontId="0" fillId="0" borderId="11" xfId="0" applyFill="1" applyBorder="1" applyProtection="1"/>
    <xf numFmtId="0" fontId="0" fillId="0" borderId="12" xfId="0" applyFill="1" applyBorder="1" applyAlignment="1" applyProtection="1">
      <alignment horizontal="center"/>
    </xf>
    <xf numFmtId="41" fontId="0" fillId="0" borderId="12" xfId="1" applyFont="1" applyFill="1" applyBorder="1" applyProtection="1"/>
    <xf numFmtId="0" fontId="0" fillId="0" borderId="12" xfId="0" applyFill="1" applyBorder="1" applyAlignment="1" applyProtection="1">
      <alignment vertical="top" wrapText="1"/>
    </xf>
    <xf numFmtId="0" fontId="0" fillId="0" borderId="11" xfId="0" applyBorder="1"/>
    <xf numFmtId="0" fontId="3" fillId="0" borderId="16" xfId="0" applyFont="1" applyFill="1" applyBorder="1" applyProtection="1"/>
    <xf numFmtId="0" fontId="0" fillId="0" borderId="16" xfId="0" applyFill="1" applyBorder="1" applyProtection="1"/>
    <xf numFmtId="0" fontId="0" fillId="0" borderId="17" xfId="0" applyFill="1" applyBorder="1" applyProtection="1"/>
    <xf numFmtId="41" fontId="0" fillId="0" borderId="5" xfId="1" applyNumberFormat="1" applyFont="1" applyFill="1" applyBorder="1" applyProtection="1"/>
    <xf numFmtId="0" fontId="3" fillId="0" borderId="8" xfId="0" applyFont="1" applyFill="1" applyBorder="1" applyAlignment="1" applyProtection="1">
      <alignment horizontal="left" wrapText="1"/>
    </xf>
    <xf numFmtId="0" fontId="3" fillId="0" borderId="6" xfId="0" applyFont="1" applyFill="1" applyBorder="1" applyAlignment="1" applyProtection="1">
      <alignment horizontal="left" wrapText="1"/>
    </xf>
    <xf numFmtId="0" fontId="3" fillId="0" borderId="7" xfId="0" applyFont="1" applyFill="1" applyBorder="1" applyAlignment="1" applyProtection="1">
      <alignment horizontal="left" wrapText="1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0" fillId="0" borderId="13" xfId="0" applyFill="1" applyBorder="1" applyAlignment="1" applyProtection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/>
    </xf>
  </cellXfs>
  <cellStyles count="2">
    <cellStyle name="Ko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"/>
  <sheetViews>
    <sheetView tabSelected="1" workbookViewId="0">
      <selection sqref="A1:I1"/>
    </sheetView>
  </sheetViews>
  <sheetFormatPr defaultRowHeight="14.4" x14ac:dyDescent="0.3"/>
  <cols>
    <col min="1" max="2" width="4.5546875" customWidth="1"/>
    <col min="4" max="4" width="21.21875" customWidth="1"/>
    <col min="5" max="5" width="11.5546875" customWidth="1"/>
    <col min="6" max="7" width="20.21875" customWidth="1"/>
    <col min="8" max="9" width="16.77734375" customWidth="1"/>
  </cols>
  <sheetData>
    <row r="1" spans="1:9" ht="21" x14ac:dyDescent="0.3">
      <c r="A1" s="38" t="s">
        <v>24</v>
      </c>
      <c r="B1" s="38"/>
      <c r="C1" s="38"/>
      <c r="D1" s="38"/>
      <c r="E1" s="38"/>
      <c r="F1" s="38"/>
      <c r="G1" s="38"/>
      <c r="H1" s="38"/>
      <c r="I1" s="38"/>
    </row>
    <row r="2" spans="1:9" ht="15" customHeight="1" x14ac:dyDescent="0.3">
      <c r="A2" s="32" t="s">
        <v>0</v>
      </c>
      <c r="B2" s="33"/>
      <c r="C2" s="33"/>
      <c r="D2" s="34"/>
      <c r="E2" s="1" t="s">
        <v>1</v>
      </c>
      <c r="F2" s="3">
        <v>2019</v>
      </c>
      <c r="G2" s="3">
        <v>2020</v>
      </c>
      <c r="H2" s="2" t="s">
        <v>2</v>
      </c>
      <c r="I2" s="2" t="s">
        <v>3</v>
      </c>
    </row>
    <row r="3" spans="1:9" s="4" customFormat="1" ht="15" customHeight="1" x14ac:dyDescent="0.3">
      <c r="A3" s="29" t="s">
        <v>4</v>
      </c>
      <c r="B3" s="29"/>
      <c r="C3" s="29"/>
      <c r="D3" s="29"/>
      <c r="E3" s="9"/>
      <c r="F3" s="10"/>
      <c r="G3" s="10"/>
      <c r="H3" s="11"/>
      <c r="I3" s="12"/>
    </row>
    <row r="4" spans="1:9" x14ac:dyDescent="0.3">
      <c r="A4" s="25"/>
      <c r="B4" s="30" t="s">
        <v>23</v>
      </c>
      <c r="C4" s="30"/>
      <c r="D4" s="31"/>
      <c r="E4" s="13" t="s">
        <v>5</v>
      </c>
      <c r="F4" s="14">
        <f t="shared" ref="F4:G4" si="0">SUM(F5:F18)</f>
        <v>62387570000</v>
      </c>
      <c r="G4" s="14">
        <f t="shared" si="0"/>
        <v>65428930000</v>
      </c>
      <c r="H4" s="15"/>
      <c r="I4" s="16"/>
    </row>
    <row r="5" spans="1:9" x14ac:dyDescent="0.3">
      <c r="A5" s="26"/>
      <c r="B5" s="6"/>
      <c r="C5" s="6" t="s">
        <v>6</v>
      </c>
      <c r="D5" s="7"/>
      <c r="E5" s="8" t="s">
        <v>5</v>
      </c>
      <c r="F5" s="28">
        <f>777343*35000</f>
        <v>27207005000</v>
      </c>
      <c r="G5" s="5">
        <f>696678*35000</f>
        <v>24383730000</v>
      </c>
      <c r="H5" s="35" t="s">
        <v>22</v>
      </c>
      <c r="I5" s="18" t="s">
        <v>21</v>
      </c>
    </row>
    <row r="6" spans="1:9" x14ac:dyDescent="0.3">
      <c r="A6" s="26"/>
      <c r="B6" s="6"/>
      <c r="C6" s="6" t="s">
        <v>7</v>
      </c>
      <c r="D6" s="7"/>
      <c r="E6" s="8" t="s">
        <v>5</v>
      </c>
      <c r="F6" s="5">
        <f>36111*35000</f>
        <v>1263885000</v>
      </c>
      <c r="G6" s="5">
        <f>35779*35000</f>
        <v>1252265000</v>
      </c>
      <c r="H6" s="36"/>
      <c r="I6" s="18"/>
    </row>
    <row r="7" spans="1:9" x14ac:dyDescent="0.3">
      <c r="A7" s="26"/>
      <c r="B7" s="6"/>
      <c r="C7" s="6" t="s">
        <v>8</v>
      </c>
      <c r="D7" s="7"/>
      <c r="E7" s="8" t="s">
        <v>5</v>
      </c>
      <c r="F7" s="5">
        <f>26158*35000</f>
        <v>915530000</v>
      </c>
      <c r="G7" s="5">
        <f>22880*35000</f>
        <v>800800000</v>
      </c>
      <c r="H7" s="36"/>
      <c r="I7" s="18"/>
    </row>
    <row r="8" spans="1:9" x14ac:dyDescent="0.3">
      <c r="A8" s="26"/>
      <c r="B8" s="6"/>
      <c r="C8" s="6" t="s">
        <v>9</v>
      </c>
      <c r="D8" s="7"/>
      <c r="E8" s="8" t="s">
        <v>5</v>
      </c>
      <c r="F8" s="5">
        <f>67367*35000</f>
        <v>2357845000</v>
      </c>
      <c r="G8" s="5">
        <f>58316*35000</f>
        <v>2041060000</v>
      </c>
      <c r="H8" s="37"/>
      <c r="I8" s="18"/>
    </row>
    <row r="9" spans="1:9" x14ac:dyDescent="0.3">
      <c r="A9" s="26"/>
      <c r="B9" s="6"/>
      <c r="C9" s="6" t="s">
        <v>10</v>
      </c>
      <c r="D9" s="7"/>
      <c r="E9" s="8" t="s">
        <v>5</v>
      </c>
      <c r="F9" s="5">
        <f>43685*35000</f>
        <v>1528975000</v>
      </c>
      <c r="G9" s="5">
        <f>50681*35000</f>
        <v>1773835000</v>
      </c>
      <c r="H9" s="17"/>
      <c r="I9" s="18"/>
    </row>
    <row r="10" spans="1:9" x14ac:dyDescent="0.3">
      <c r="A10" s="26"/>
      <c r="B10" s="6"/>
      <c r="C10" s="6" t="s">
        <v>11</v>
      </c>
      <c r="D10" s="7"/>
      <c r="E10" s="8" t="s">
        <v>5</v>
      </c>
      <c r="F10" s="5">
        <f>50335*35000</f>
        <v>1761725000</v>
      </c>
      <c r="G10" s="5">
        <f>44316*35000</f>
        <v>1551060000</v>
      </c>
      <c r="H10" s="17"/>
      <c r="I10" s="18"/>
    </row>
    <row r="11" spans="1:9" x14ac:dyDescent="0.3">
      <c r="A11" s="26"/>
      <c r="B11" s="6"/>
      <c r="C11" s="6" t="s">
        <v>12</v>
      </c>
      <c r="D11" s="7"/>
      <c r="E11" s="8" t="s">
        <v>5</v>
      </c>
      <c r="F11" s="5">
        <f>56959*35000</f>
        <v>1993565000</v>
      </c>
      <c r="G11" s="5">
        <f>42144*35000</f>
        <v>1475040000</v>
      </c>
      <c r="H11" s="17"/>
      <c r="I11" s="18"/>
    </row>
    <row r="12" spans="1:9" x14ac:dyDescent="0.3">
      <c r="A12" s="26"/>
      <c r="B12" s="6"/>
      <c r="C12" s="6" t="s">
        <v>13</v>
      </c>
      <c r="D12" s="7"/>
      <c r="E12" s="8" t="s">
        <v>5</v>
      </c>
      <c r="F12" s="5">
        <f>164365*35000</f>
        <v>5752775000</v>
      </c>
      <c r="G12" s="5">
        <f>150405*35000</f>
        <v>5264175000</v>
      </c>
      <c r="H12" s="17"/>
      <c r="I12" s="18"/>
    </row>
    <row r="13" spans="1:9" x14ac:dyDescent="0.3">
      <c r="A13" s="26"/>
      <c r="B13" s="6"/>
      <c r="C13" s="6" t="s">
        <v>14</v>
      </c>
      <c r="D13" s="7"/>
      <c r="E13" s="8" t="s">
        <v>5</v>
      </c>
      <c r="F13" s="5">
        <f>118387*35000</f>
        <v>4143545000</v>
      </c>
      <c r="G13" s="5">
        <f>124871*35000</f>
        <v>4370485000</v>
      </c>
      <c r="H13" s="17"/>
      <c r="I13" s="18"/>
    </row>
    <row r="14" spans="1:9" x14ac:dyDescent="0.3">
      <c r="A14" s="26"/>
      <c r="B14" s="6"/>
      <c r="C14" s="6" t="s">
        <v>15</v>
      </c>
      <c r="D14" s="7"/>
      <c r="E14" s="8">
        <v>0</v>
      </c>
      <c r="F14" s="5">
        <f>89225*35000</f>
        <v>3122875000</v>
      </c>
      <c r="G14" s="5">
        <f>87770*35000</f>
        <v>3071950000</v>
      </c>
      <c r="H14" s="17"/>
      <c r="I14" s="18"/>
    </row>
    <row r="15" spans="1:9" x14ac:dyDescent="0.3">
      <c r="A15" s="26"/>
      <c r="B15" s="6"/>
      <c r="C15" s="6" t="s">
        <v>16</v>
      </c>
      <c r="D15" s="7"/>
      <c r="E15" s="8" t="s">
        <v>5</v>
      </c>
      <c r="F15" s="5">
        <f>86728*35000</f>
        <v>3035480000</v>
      </c>
      <c r="G15" s="5">
        <f>79721*35000</f>
        <v>2790235000</v>
      </c>
      <c r="H15" s="17"/>
      <c r="I15" s="18"/>
    </row>
    <row r="16" spans="1:9" x14ac:dyDescent="0.3">
      <c r="A16" s="26"/>
      <c r="B16" s="6"/>
      <c r="C16" s="6" t="s">
        <v>17</v>
      </c>
      <c r="D16" s="7"/>
      <c r="E16" s="8" t="s">
        <v>5</v>
      </c>
      <c r="F16" s="5">
        <f>66708*35000</f>
        <v>2334780000</v>
      </c>
      <c r="G16" s="5">
        <f>59249*35000</f>
        <v>2073715000</v>
      </c>
      <c r="H16" s="17"/>
      <c r="I16" s="18"/>
    </row>
    <row r="17" spans="1:9" x14ac:dyDescent="0.3">
      <c r="A17" s="26"/>
      <c r="B17" s="6"/>
      <c r="C17" s="6" t="s">
        <v>18</v>
      </c>
      <c r="D17" s="7"/>
      <c r="E17" s="8" t="s">
        <v>5</v>
      </c>
      <c r="F17" s="5">
        <f>15191*35000</f>
        <v>531685000</v>
      </c>
      <c r="G17" s="5">
        <f>27517*35000</f>
        <v>963095000</v>
      </c>
      <c r="H17" s="17"/>
      <c r="I17" s="18"/>
    </row>
    <row r="18" spans="1:9" x14ac:dyDescent="0.3">
      <c r="A18" s="26"/>
      <c r="B18" s="6"/>
      <c r="C18" s="6" t="s">
        <v>19</v>
      </c>
      <c r="D18" s="7"/>
      <c r="E18" s="8" t="s">
        <v>5</v>
      </c>
      <c r="F18" s="5">
        <f>183940*35000</f>
        <v>6437900000</v>
      </c>
      <c r="G18" s="5">
        <f>389071*35000</f>
        <v>13617485000</v>
      </c>
      <c r="H18" s="17"/>
      <c r="I18" s="18"/>
    </row>
    <row r="19" spans="1:9" x14ac:dyDescent="0.3">
      <c r="A19" s="27"/>
      <c r="B19" s="19"/>
      <c r="C19" s="19" t="s">
        <v>20</v>
      </c>
      <c r="D19" s="20"/>
      <c r="E19" s="21" t="s">
        <v>5</v>
      </c>
      <c r="F19" s="22">
        <f>34179*35000</f>
        <v>1196265000</v>
      </c>
      <c r="G19" s="22">
        <f>27959*35000</f>
        <v>978565000</v>
      </c>
      <c r="H19" s="23"/>
      <c r="I19" s="24"/>
    </row>
  </sheetData>
  <mergeCells count="5">
    <mergeCell ref="A3:D3"/>
    <mergeCell ref="B4:D4"/>
    <mergeCell ref="A2:D2"/>
    <mergeCell ref="H5:H8"/>
    <mergeCell ref="A1:I1"/>
  </mergeCells>
  <pageMargins left="0.7" right="0.7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cp:lastPrinted>2021-03-18T05:45:43Z</cp:lastPrinted>
  <dcterms:created xsi:type="dcterms:W3CDTF">2021-02-15T09:09:05Z</dcterms:created>
  <dcterms:modified xsi:type="dcterms:W3CDTF">2021-05-17T07:52:29Z</dcterms:modified>
</cp:coreProperties>
</file>