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I19" i="1"/>
  <c r="F11" i="1"/>
  <c r="I11" i="1"/>
  <c r="F7" i="1"/>
  <c r="I7" i="1"/>
  <c r="F10" i="1"/>
  <c r="I10" i="1"/>
  <c r="F12" i="1"/>
  <c r="I12" i="1"/>
  <c r="F14" i="1"/>
  <c r="I14" i="1"/>
  <c r="F16" i="1"/>
  <c r="I16" i="1"/>
  <c r="F15" i="1"/>
  <c r="I15" i="1"/>
  <c r="F13" i="1"/>
  <c r="I13" i="1"/>
  <c r="F9" i="1"/>
  <c r="I9" i="1"/>
  <c r="F8" i="1"/>
  <c r="I8" i="1"/>
  <c r="F6" i="1"/>
  <c r="I6" i="1"/>
  <c r="F5" i="1"/>
  <c r="I5" i="1"/>
  <c r="F18" i="1"/>
  <c r="I18" i="1"/>
  <c r="F17" i="1"/>
  <c r="I17" i="1"/>
</calcChain>
</file>

<file path=xl/sharedStrings.xml><?xml version="1.0" encoding="utf-8"?>
<sst xmlns="http://schemas.openxmlformats.org/spreadsheetml/2006/main" count="39" uniqueCount="25">
  <si>
    <t>URAIAN</t>
  </si>
  <si>
    <t>SATUAN</t>
  </si>
  <si>
    <t>SUMBER DATA</t>
  </si>
  <si>
    <t>KETERANGAN</t>
  </si>
  <si>
    <t>5. Jumlah Produksi Daging Hewan Unggas**</t>
  </si>
  <si>
    <t>Kapuas</t>
  </si>
  <si>
    <t>Ton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</si>
  <si>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</si>
  <si>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</si>
  <si>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</si>
  <si>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</si>
  <si>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</si>
  <si>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</si>
  <si>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</si>
  <si>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</si>
  <si>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</si>
  <si>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</si>
  <si>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</si>
  <si>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</si>
  <si>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</si>
  <si>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</si>
  <si>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</si>
  <si>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1. Jumlah Produksi Daging Ayam Buras (Ayam Kampung)**</t>
  </si>
  <si>
    <t>Jumlah Produksi Daging Ayam  Buras  ( Ayam kampung )Kabupaten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</si>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</sst>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_);_(@_)"/>
    <numFmt numFmtId="166" formatCode="_(* #,##0.0_);_(* \(#,##0.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1" xfId="0" applyBorder="1"/>
    <xf numFmtId="165" fontId="0" fillId="0" borderId="5" xfId="1" applyNumberFormat="1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164" fontId="0" fillId="0" borderId="5" xfId="1" applyFont="1" applyFill="1" applyBorder="1" applyProtection="1"/>
    <xf numFmtId="0" fontId="0" fillId="0" borderId="5" xfId="0" applyFill="1" applyBorder="1" applyAlignment="1" applyProtection="1">
      <alignment vertical="top" wrapText="1"/>
    </xf>
    <xf numFmtId="0" fontId="0" fillId="0" borderId="7" xfId="0" applyBorder="1"/>
    <xf numFmtId="165" fontId="2" fillId="0" borderId="5" xfId="1" applyNumberFormat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Alignment="1" applyProtection="1">
      <alignment horizontal="center"/>
    </xf>
    <xf numFmtId="165" fontId="0" fillId="0" borderId="10" xfId="1" applyNumberFormat="1" applyFont="1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9" xfId="0" applyBorder="1"/>
    <xf numFmtId="166" fontId="0" fillId="0" borderId="5" xfId="0" applyNumberFormat="1" applyFill="1" applyBorder="1" applyAlignment="1" applyProtection="1">
      <alignment vertical="top"/>
    </xf>
    <xf numFmtId="0" fontId="2" fillId="0" borderId="15" xfId="0" applyFont="1" applyFill="1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165" fontId="0" fillId="0" borderId="11" xfId="1" applyNumberFormat="1" applyFont="1" applyFill="1" applyBorder="1" applyProtection="1"/>
    <xf numFmtId="165" fontId="0" fillId="0" borderId="12" xfId="1" applyNumberFormat="1" applyFont="1" applyFill="1" applyBorder="1" applyProtection="1"/>
    <xf numFmtId="165" fontId="0" fillId="0" borderId="13" xfId="1" applyNumberFormat="1" applyFont="1" applyFill="1" applyBorder="1" applyProtection="1"/>
    <xf numFmtId="165" fontId="4" fillId="0" borderId="0" xfId="0" applyNumberFormat="1" applyFont="1"/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workbookViewId="0">
      <selection activeCell="D7" sqref="D7"/>
    </sheetView>
  </sheetViews>
  <sheetFormatPr defaultRowHeight="14.5" x14ac:dyDescent="0.35"/>
  <cols>
    <col min="1" max="2" width="4.453125" customWidth="1"/>
    <col min="4" max="4" width="35.81640625" customWidth="1"/>
    <col min="6" max="6" width="12.26953125" customWidth="1"/>
    <col min="7" max="8" width="17.26953125" customWidth="1"/>
  </cols>
  <sheetData>
    <row r="1" spans="1:27" ht="20.5" x14ac:dyDescent="0.35">
      <c r="A1" s="29" t="s">
        <v>23</v>
      </c>
      <c r="B1" s="29"/>
      <c r="C1" s="29"/>
      <c r="D1" s="29"/>
      <c r="E1" s="29"/>
      <c r="F1" s="29"/>
      <c r="G1" s="29"/>
      <c r="H1" s="29"/>
      <c r="I1" s="4"/>
    </row>
    <row r="2" spans="1:27" s="5" customFormat="1" ht="14.65" customHeight="1" x14ac:dyDescent="0.35">
      <c r="A2" s="33" t="s">
        <v>0</v>
      </c>
      <c r="B2" s="34"/>
      <c r="C2" s="34"/>
      <c r="D2" s="35"/>
      <c r="E2" s="1" t="s">
        <v>1</v>
      </c>
      <c r="F2" s="3" t="s">
        <v>24</v>
      </c>
      <c r="G2" s="2" t="s">
        <v>2</v>
      </c>
      <c r="H2" s="2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 customHeight="1" x14ac:dyDescent="0.35">
      <c r="A3" s="30" t="s">
        <v>4</v>
      </c>
      <c r="B3" s="30"/>
      <c r="C3" s="30"/>
      <c r="D3" s="30"/>
      <c r="E3" s="9"/>
      <c r="F3" s="10"/>
      <c r="G3" s="11"/>
      <c r="H3" s="12"/>
    </row>
    <row r="4" spans="1:27" x14ac:dyDescent="0.35">
      <c r="A4" s="21"/>
      <c r="B4" s="31" t="s">
        <v>22</v>
      </c>
      <c r="C4" s="31"/>
      <c r="D4" s="32"/>
      <c r="E4" s="9"/>
      <c r="F4" s="13"/>
      <c r="G4" s="20"/>
      <c r="H4" s="12"/>
    </row>
    <row r="5" spans="1:27" x14ac:dyDescent="0.35">
      <c r="A5" s="22"/>
      <c r="B5" s="7"/>
      <c r="C5" s="7" t="s">
        <v>5</v>
      </c>
      <c r="D5" s="8"/>
      <c r="E5" s="9" t="s">
        <v>6</v>
      </c>
      <c r="F5" s="24">
        <f>71747/1000</f>
        <v>71.747</v>
      </c>
      <c r="G5" s="36" t="s">
        <v>21</v>
      </c>
      <c r="H5" s="12"/>
      <c r="I5">
        <f>66808+4939</f>
        <v>71747</v>
      </c>
    </row>
    <row r="6" spans="1:27" x14ac:dyDescent="0.35">
      <c r="A6" s="22"/>
      <c r="B6" s="7"/>
      <c r="C6" s="7" t="s">
        <v>7</v>
      </c>
      <c r="D6" s="8"/>
      <c r="E6" s="9" t="s">
        <v>6</v>
      </c>
      <c r="F6" s="25">
        <f>11110/1000</f>
        <v>11.11</v>
      </c>
      <c r="G6" s="37"/>
      <c r="H6" s="12"/>
      <c r="I6">
        <f>8676+2434</f>
        <v>11110</v>
      </c>
    </row>
    <row r="7" spans="1:27" x14ac:dyDescent="0.35">
      <c r="A7" s="22"/>
      <c r="B7" s="7"/>
      <c r="C7" s="7" t="s">
        <v>8</v>
      </c>
      <c r="D7" s="8"/>
      <c r="E7" s="9" t="s">
        <v>6</v>
      </c>
      <c r="F7" s="25">
        <f>4486/1000</f>
        <v>4.4859999999999998</v>
      </c>
      <c r="G7" s="37"/>
      <c r="H7" s="12"/>
      <c r="I7">
        <f>3030+1456</f>
        <v>4486</v>
      </c>
    </row>
    <row r="8" spans="1:27" x14ac:dyDescent="0.35">
      <c r="A8" s="22"/>
      <c r="B8" s="7"/>
      <c r="C8" s="7" t="s">
        <v>9</v>
      </c>
      <c r="D8" s="8"/>
      <c r="E8" s="9" t="s">
        <v>6</v>
      </c>
      <c r="F8" s="26">
        <f>3587/1000</f>
        <v>3.5870000000000002</v>
      </c>
      <c r="G8" s="38"/>
      <c r="H8" s="12"/>
      <c r="I8">
        <f>1965+1622</f>
        <v>3587</v>
      </c>
    </row>
    <row r="9" spans="1:27" x14ac:dyDescent="0.35">
      <c r="A9" s="22"/>
      <c r="B9" s="7"/>
      <c r="C9" s="7" t="s">
        <v>10</v>
      </c>
      <c r="D9" s="8"/>
      <c r="E9" s="9" t="s">
        <v>6</v>
      </c>
      <c r="F9" s="6">
        <f>2415/1000</f>
        <v>2.415</v>
      </c>
      <c r="G9" s="11"/>
      <c r="H9" s="12"/>
      <c r="I9">
        <f>1676+739</f>
        <v>2415</v>
      </c>
    </row>
    <row r="10" spans="1:27" x14ac:dyDescent="0.35">
      <c r="A10" s="22"/>
      <c r="B10" s="7"/>
      <c r="C10" s="7" t="s">
        <v>11</v>
      </c>
      <c r="D10" s="8"/>
      <c r="E10" s="9" t="s">
        <v>6</v>
      </c>
      <c r="F10" s="6">
        <f>1165/1000</f>
        <v>1.165</v>
      </c>
      <c r="G10" s="11"/>
      <c r="H10" s="12"/>
      <c r="I10">
        <f>755+410</f>
        <v>1165</v>
      </c>
    </row>
    <row r="11" spans="1:27" x14ac:dyDescent="0.35">
      <c r="A11" s="22"/>
      <c r="B11" s="7"/>
      <c r="C11" s="7" t="s">
        <v>12</v>
      </c>
      <c r="D11" s="8"/>
      <c r="E11" s="9" t="s">
        <v>6</v>
      </c>
      <c r="F11" s="6">
        <f>10524/1000</f>
        <v>10.523999999999999</v>
      </c>
      <c r="G11" s="11"/>
      <c r="H11" s="12"/>
      <c r="I11">
        <f>5014+5510</f>
        <v>10524</v>
      </c>
    </row>
    <row r="12" spans="1:27" x14ac:dyDescent="0.35">
      <c r="A12" s="22"/>
      <c r="B12" s="7"/>
      <c r="C12" s="7" t="s">
        <v>13</v>
      </c>
      <c r="D12" s="8"/>
      <c r="E12" s="9" t="s">
        <v>6</v>
      </c>
      <c r="F12" s="6">
        <f>6499/1000</f>
        <v>6.4989999999999997</v>
      </c>
      <c r="G12" s="11"/>
      <c r="H12" s="12"/>
      <c r="I12">
        <f>3832+2667</f>
        <v>6499</v>
      </c>
    </row>
    <row r="13" spans="1:27" x14ac:dyDescent="0.35">
      <c r="A13" s="22"/>
      <c r="B13" s="7"/>
      <c r="C13" s="7" t="s">
        <v>14</v>
      </c>
      <c r="D13" s="8"/>
      <c r="E13" s="9" t="s">
        <v>6</v>
      </c>
      <c r="F13" s="6">
        <f>11750/1000</f>
        <v>11.75</v>
      </c>
      <c r="G13" s="11"/>
      <c r="H13" s="12"/>
      <c r="I13">
        <f>10130+1620</f>
        <v>11750</v>
      </c>
    </row>
    <row r="14" spans="1:27" x14ac:dyDescent="0.35">
      <c r="A14" s="22"/>
      <c r="B14" s="7"/>
      <c r="C14" s="7" t="s">
        <v>15</v>
      </c>
      <c r="D14" s="8"/>
      <c r="E14" s="9" t="s">
        <v>6</v>
      </c>
      <c r="F14" s="6">
        <f>3975/1000</f>
        <v>3.9750000000000001</v>
      </c>
      <c r="G14" s="11"/>
      <c r="H14" s="12"/>
      <c r="I14">
        <f>3023+952</f>
        <v>3975</v>
      </c>
    </row>
    <row r="15" spans="1:27" x14ac:dyDescent="0.35">
      <c r="A15" s="22"/>
      <c r="B15" s="7"/>
      <c r="C15" s="7" t="s">
        <v>16</v>
      </c>
      <c r="D15" s="8"/>
      <c r="E15" s="9" t="s">
        <v>6</v>
      </c>
      <c r="F15" s="6">
        <f>8492/1000</f>
        <v>8.4920000000000009</v>
      </c>
      <c r="G15" s="11"/>
      <c r="H15" s="12"/>
      <c r="I15">
        <f>2946+5546</f>
        <v>8492</v>
      </c>
    </row>
    <row r="16" spans="1:27" x14ac:dyDescent="0.35">
      <c r="A16" s="22"/>
      <c r="B16" s="7"/>
      <c r="C16" s="7" t="s">
        <v>17</v>
      </c>
      <c r="D16" s="8"/>
      <c r="E16" s="9" t="s">
        <v>6</v>
      </c>
      <c r="F16" s="6">
        <f>5581/1000</f>
        <v>5.5810000000000004</v>
      </c>
      <c r="G16" s="11"/>
      <c r="H16" s="12"/>
      <c r="I16">
        <f>4486+1095</f>
        <v>5581</v>
      </c>
    </row>
    <row r="17" spans="1:9" x14ac:dyDescent="0.35">
      <c r="A17" s="22"/>
      <c r="B17" s="7"/>
      <c r="C17" s="7" t="s">
        <v>18</v>
      </c>
      <c r="D17" s="8"/>
      <c r="E17" s="9" t="s">
        <v>6</v>
      </c>
      <c r="F17" s="6">
        <f>1956/1000</f>
        <v>1.956</v>
      </c>
      <c r="G17" s="11"/>
      <c r="H17" s="12"/>
      <c r="I17">
        <f>1105+851</f>
        <v>1956</v>
      </c>
    </row>
    <row r="18" spans="1:9" x14ac:dyDescent="0.35">
      <c r="A18" s="22"/>
      <c r="B18" s="7"/>
      <c r="C18" s="7" t="s">
        <v>19</v>
      </c>
      <c r="D18" s="8"/>
      <c r="E18" s="9" t="s">
        <v>6</v>
      </c>
      <c r="F18" s="6">
        <f>25171/1000</f>
        <v>25.170999999999999</v>
      </c>
      <c r="G18" s="11"/>
      <c r="H18" s="12"/>
      <c r="I18">
        <f>20748+4969</f>
        <v>25717</v>
      </c>
    </row>
    <row r="19" spans="1:9" x14ac:dyDescent="0.35">
      <c r="A19" s="23"/>
      <c r="B19" s="14"/>
      <c r="C19" s="14" t="s">
        <v>20</v>
      </c>
      <c r="D19" s="15"/>
      <c r="E19" s="16" t="s">
        <v>6</v>
      </c>
      <c r="F19" s="17">
        <f>1852/1000</f>
        <v>1.8520000000000001</v>
      </c>
      <c r="G19" s="18"/>
      <c r="H19" s="19"/>
      <c r="I19">
        <f>1463+389</f>
        <v>1852</v>
      </c>
    </row>
    <row r="20" spans="1:9" x14ac:dyDescent="0.35">
      <c r="F20" s="27">
        <f>SUM(F5:F19)</f>
        <v>170.30999999999997</v>
      </c>
    </row>
    <row r="21" spans="1:9" x14ac:dyDescent="0.35">
      <c r="A21" s="28"/>
      <c r="B21" s="28"/>
    </row>
  </sheetData>
  <mergeCells count="6">
    <mergeCell ref="A21:B21"/>
    <mergeCell ref="A1:H1"/>
    <mergeCell ref="A3:D3"/>
    <mergeCell ref="B4:D4"/>
    <mergeCell ref="A2:D2"/>
    <mergeCell ref="G5:G8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2022-02-23T08:21:02Z</cp:lastPrinted>
  <dcterms:created xsi:type="dcterms:W3CDTF">2021-02-15T09:02:39Z</dcterms:created>
  <dcterms:modified xsi:type="dcterms:W3CDTF">2022-02-24T00:35:05Z</dcterms:modified>
</cp:coreProperties>
</file>