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2KUM Data\SDI (Satu data Indonesia) disperindagkop\SDI 2023\Hasil Data\Data Koperasi Tahun 2022 dan 2023\"/>
    </mc:Choice>
  </mc:AlternateContent>
  <xr:revisionPtr revIDLastSave="0" documentId="13_ncr:1_{5A707066-6DC0-4FCB-9DC0-5C3C60F045C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otal" sheetId="1" r:id="rId1"/>
    <sheet name="Direktori 2022" sheetId="5" r:id="rId2"/>
    <sheet name="Direktori 2023" sheetId="6" r:id="rId3"/>
  </sheets>
  <definedNames>
    <definedName name="_xlnm._FilterDatabase" localSheetId="1" hidden="1">'Direktori 2022'!$H$1:$H$184</definedName>
    <definedName name="_xlnm._FilterDatabase" localSheetId="2" hidden="1">'Direktori 2023'!$A$104:$AB$208</definedName>
    <definedName name="_xlnm.Print_Area" localSheetId="1">'Direktori 2022'!$A$1:$AA$152</definedName>
    <definedName name="_xlnm.Print_Area" localSheetId="2">'Direktori 2023'!$A$1:$AA$218</definedName>
    <definedName name="_xlnm.Print_Area" localSheetId="0">Total!$A$1:$H$24</definedName>
  </definedNames>
  <calcPr calcId="181029"/>
</workbook>
</file>

<file path=xl/calcChain.xml><?xml version="1.0" encoding="utf-8"?>
<calcChain xmlns="http://schemas.openxmlformats.org/spreadsheetml/2006/main">
  <c r="F24" i="1" l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AA206" i="6"/>
  <c r="AB206" i="6" s="1"/>
  <c r="Z206" i="6"/>
  <c r="Y206" i="6"/>
  <c r="X206" i="6"/>
  <c r="W206" i="6"/>
  <c r="V206" i="6"/>
  <c r="U206" i="6"/>
  <c r="T206" i="6"/>
  <c r="S206" i="6"/>
  <c r="R206" i="6"/>
  <c r="Q206" i="6"/>
  <c r="O206" i="6"/>
  <c r="N206" i="6"/>
  <c r="L206" i="6"/>
  <c r="K206" i="6"/>
  <c r="J206" i="6"/>
  <c r="I206" i="6"/>
  <c r="H206" i="6"/>
  <c r="C205" i="6"/>
  <c r="C204" i="6"/>
  <c r="C203" i="6"/>
  <c r="C202" i="6"/>
  <c r="C201" i="6"/>
  <c r="C206" i="6" s="1"/>
  <c r="AA200" i="6"/>
  <c r="S200" i="6"/>
  <c r="P200" i="6"/>
  <c r="M200" i="6"/>
  <c r="AA199" i="6"/>
  <c r="S199" i="6"/>
  <c r="P199" i="6"/>
  <c r="P206" i="6" s="1"/>
  <c r="M199" i="6"/>
  <c r="M206" i="6" s="1"/>
  <c r="Z194" i="6"/>
  <c r="Y194" i="6"/>
  <c r="X194" i="6"/>
  <c r="W194" i="6"/>
  <c r="V194" i="6"/>
  <c r="U194" i="6"/>
  <c r="T194" i="6"/>
  <c r="R194" i="6"/>
  <c r="Q194" i="6"/>
  <c r="O194" i="6"/>
  <c r="N194" i="6"/>
  <c r="M194" i="6"/>
  <c r="L194" i="6"/>
  <c r="K194" i="6"/>
  <c r="J194" i="6"/>
  <c r="I194" i="6"/>
  <c r="H194" i="6"/>
  <c r="C193" i="6"/>
  <c r="C192" i="6"/>
  <c r="C194" i="6" s="1"/>
  <c r="C191" i="6"/>
  <c r="C190" i="6"/>
  <c r="C189" i="6"/>
  <c r="AA188" i="6"/>
  <c r="S188" i="6"/>
  <c r="P188" i="6"/>
  <c r="M188" i="6"/>
  <c r="AA187" i="6"/>
  <c r="S187" i="6"/>
  <c r="P187" i="6"/>
  <c r="M187" i="6"/>
  <c r="AA186" i="6"/>
  <c r="S186" i="6"/>
  <c r="P186" i="6"/>
  <c r="M186" i="6"/>
  <c r="AA185" i="6"/>
  <c r="S185" i="6"/>
  <c r="P185" i="6"/>
  <c r="M185" i="6"/>
  <c r="AA184" i="6"/>
  <c r="S184" i="6"/>
  <c r="P184" i="6"/>
  <c r="M184" i="6"/>
  <c r="AA183" i="6"/>
  <c r="S183" i="6"/>
  <c r="P183" i="6"/>
  <c r="M183" i="6"/>
  <c r="AA182" i="6"/>
  <c r="S182" i="6"/>
  <c r="P182" i="6"/>
  <c r="M182" i="6"/>
  <c r="AA181" i="6"/>
  <c r="S181" i="6"/>
  <c r="P181" i="6"/>
  <c r="M181" i="6"/>
  <c r="AA180" i="6"/>
  <c r="S180" i="6"/>
  <c r="P180" i="6"/>
  <c r="P194" i="6" s="1"/>
  <c r="M180" i="6"/>
  <c r="AA179" i="6"/>
  <c r="AA194" i="6" s="1"/>
  <c r="AB194" i="6" s="1"/>
  <c r="S179" i="6"/>
  <c r="S194" i="6" s="1"/>
  <c r="P179" i="6"/>
  <c r="M179" i="6"/>
  <c r="Z177" i="6"/>
  <c r="Y177" i="6"/>
  <c r="X177" i="6"/>
  <c r="W177" i="6"/>
  <c r="V177" i="6"/>
  <c r="U177" i="6"/>
  <c r="T177" i="6"/>
  <c r="R177" i="6"/>
  <c r="Q177" i="6"/>
  <c r="P177" i="6"/>
  <c r="O177" i="6"/>
  <c r="N177" i="6"/>
  <c r="L177" i="6"/>
  <c r="K177" i="6"/>
  <c r="J177" i="6"/>
  <c r="I177" i="6"/>
  <c r="H177" i="6"/>
  <c r="C176" i="6"/>
  <c r="C175" i="6"/>
  <c r="C174" i="6"/>
  <c r="C173" i="6"/>
  <c r="C172" i="6"/>
  <c r="C177" i="6" s="1"/>
  <c r="AA171" i="6"/>
  <c r="AA177" i="6" s="1"/>
  <c r="AB177" i="6" s="1"/>
  <c r="S171" i="6"/>
  <c r="S177" i="6" s="1"/>
  <c r="P171" i="6"/>
  <c r="M171" i="6"/>
  <c r="M177" i="6" s="1"/>
  <c r="AA169" i="6"/>
  <c r="AB169" i="6" s="1"/>
  <c r="Z169" i="6"/>
  <c r="Y169" i="6"/>
  <c r="X169" i="6"/>
  <c r="W169" i="6"/>
  <c r="AB170" i="6" s="1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C168" i="6"/>
  <c r="C167" i="6"/>
  <c r="C166" i="6"/>
  <c r="C165" i="6"/>
  <c r="C164" i="6"/>
  <c r="C169" i="6" s="1"/>
  <c r="AA162" i="6"/>
  <c r="AB162" i="6" s="1"/>
  <c r="Z162" i="6"/>
  <c r="Y162" i="6"/>
  <c r="X162" i="6"/>
  <c r="W162" i="6"/>
  <c r="V162" i="6"/>
  <c r="U162" i="6"/>
  <c r="T162" i="6"/>
  <c r="S162" i="6"/>
  <c r="R162" i="6"/>
  <c r="Q162" i="6"/>
  <c r="O162" i="6"/>
  <c r="N162" i="6"/>
  <c r="M162" i="6"/>
  <c r="L162" i="6"/>
  <c r="K162" i="6"/>
  <c r="J162" i="6"/>
  <c r="I162" i="6"/>
  <c r="H162" i="6"/>
  <c r="C161" i="6"/>
  <c r="C160" i="6"/>
  <c r="C159" i="6"/>
  <c r="C158" i="6"/>
  <c r="C157" i="6"/>
  <c r="C162" i="6" s="1"/>
  <c r="AA156" i="6"/>
  <c r="S156" i="6"/>
  <c r="P156" i="6"/>
  <c r="M156" i="6"/>
  <c r="AA155" i="6"/>
  <c r="S155" i="6"/>
  <c r="P155" i="6"/>
  <c r="M155" i="6"/>
  <c r="AA154" i="6"/>
  <c r="S154" i="6"/>
  <c r="P154" i="6"/>
  <c r="M154" i="6"/>
  <c r="AA153" i="6"/>
  <c r="S153" i="6"/>
  <c r="P153" i="6"/>
  <c r="M153" i="6"/>
  <c r="AA152" i="6"/>
  <c r="S152" i="6"/>
  <c r="P152" i="6"/>
  <c r="M152" i="6"/>
  <c r="AA151" i="6"/>
  <c r="S151" i="6"/>
  <c r="P151" i="6"/>
  <c r="M151" i="6"/>
  <c r="AA150" i="6"/>
  <c r="S150" i="6"/>
  <c r="P150" i="6"/>
  <c r="M150" i="6"/>
  <c r="AA149" i="6"/>
  <c r="S149" i="6"/>
  <c r="P149" i="6"/>
  <c r="M149" i="6"/>
  <c r="AA148" i="6"/>
  <c r="S148" i="6"/>
  <c r="P148" i="6"/>
  <c r="P162" i="6" s="1"/>
  <c r="M148" i="6"/>
  <c r="Z143" i="6"/>
  <c r="Y143" i="6"/>
  <c r="X143" i="6"/>
  <c r="W143" i="6"/>
  <c r="V143" i="6"/>
  <c r="U143" i="6"/>
  <c r="T143" i="6"/>
  <c r="R143" i="6"/>
  <c r="Q143" i="6"/>
  <c r="O143" i="6"/>
  <c r="N143" i="6"/>
  <c r="L143" i="6"/>
  <c r="K143" i="6"/>
  <c r="J143" i="6"/>
  <c r="I143" i="6"/>
  <c r="H143" i="6"/>
  <c r="C142" i="6"/>
  <c r="C141" i="6"/>
  <c r="C140" i="6"/>
  <c r="C139" i="6"/>
  <c r="C138" i="6"/>
  <c r="C143" i="6" s="1"/>
  <c r="AA137" i="6"/>
  <c r="S137" i="6"/>
  <c r="P137" i="6"/>
  <c r="M137" i="6"/>
  <c r="AA136" i="6"/>
  <c r="S136" i="6"/>
  <c r="P136" i="6"/>
  <c r="M136" i="6"/>
  <c r="AA135" i="6"/>
  <c r="S135" i="6"/>
  <c r="AA134" i="6"/>
  <c r="S134" i="6"/>
  <c r="P134" i="6"/>
  <c r="M134" i="6"/>
  <c r="M143" i="6" s="1"/>
  <c r="AA133" i="6"/>
  <c r="AA143" i="6" s="1"/>
  <c r="AB143" i="6" s="1"/>
  <c r="S133" i="6"/>
  <c r="S143" i="6" s="1"/>
  <c r="P133" i="6"/>
  <c r="P143" i="6" s="1"/>
  <c r="M133" i="6"/>
  <c r="Z131" i="6"/>
  <c r="Y131" i="6"/>
  <c r="X131" i="6"/>
  <c r="W131" i="6"/>
  <c r="V131" i="6"/>
  <c r="U131" i="6"/>
  <c r="T131" i="6"/>
  <c r="R131" i="6"/>
  <c r="Q131" i="6"/>
  <c r="O131" i="6"/>
  <c r="N131" i="6"/>
  <c r="L131" i="6"/>
  <c r="K131" i="6"/>
  <c r="J131" i="6"/>
  <c r="I131" i="6"/>
  <c r="H131" i="6"/>
  <c r="C131" i="6"/>
  <c r="C130" i="6"/>
  <c r="C129" i="6"/>
  <c r="C128" i="6"/>
  <c r="C127" i="6"/>
  <c r="C126" i="6"/>
  <c r="AA125" i="6"/>
  <c r="S125" i="6"/>
  <c r="P125" i="6"/>
  <c r="M125" i="6"/>
  <c r="AA124" i="6"/>
  <c r="S124" i="6"/>
  <c r="P124" i="6"/>
  <c r="M124" i="6"/>
  <c r="AA123" i="6"/>
  <c r="S123" i="6"/>
  <c r="P123" i="6"/>
  <c r="M123" i="6"/>
  <c r="AA122" i="6"/>
  <c r="S122" i="6"/>
  <c r="P122" i="6"/>
  <c r="M122" i="6"/>
  <c r="AA121" i="6"/>
  <c r="S121" i="6"/>
  <c r="P121" i="6"/>
  <c r="M121" i="6"/>
  <c r="AA120" i="6"/>
  <c r="S120" i="6"/>
  <c r="P120" i="6"/>
  <c r="M120" i="6"/>
  <c r="AA119" i="6"/>
  <c r="AA131" i="6" s="1"/>
  <c r="AB131" i="6" s="1"/>
  <c r="S119" i="6"/>
  <c r="S131" i="6" s="1"/>
  <c r="P119" i="6"/>
  <c r="P131" i="6" s="1"/>
  <c r="M119" i="6"/>
  <c r="M131" i="6" s="1"/>
  <c r="Z117" i="6"/>
  <c r="Y117" i="6"/>
  <c r="X117" i="6"/>
  <c r="W117" i="6"/>
  <c r="V117" i="6"/>
  <c r="U117" i="6"/>
  <c r="T117" i="6"/>
  <c r="R117" i="6"/>
  <c r="Q117" i="6"/>
  <c r="O117" i="6"/>
  <c r="N117" i="6"/>
  <c r="L117" i="6"/>
  <c r="K117" i="6"/>
  <c r="J117" i="6"/>
  <c r="I117" i="6"/>
  <c r="H117" i="6"/>
  <c r="C116" i="6"/>
  <c r="C117" i="6" s="1"/>
  <c r="C115" i="6"/>
  <c r="C114" i="6"/>
  <c r="C113" i="6"/>
  <c r="C112" i="6"/>
  <c r="AA111" i="6"/>
  <c r="AA117" i="6" s="1"/>
  <c r="AB117" i="6" s="1"/>
  <c r="S111" i="6"/>
  <c r="S117" i="6" s="1"/>
  <c r="P111" i="6"/>
  <c r="P117" i="6" s="1"/>
  <c r="M111" i="6"/>
  <c r="M117" i="6" s="1"/>
  <c r="Z109" i="6"/>
  <c r="Y109" i="6"/>
  <c r="X109" i="6"/>
  <c r="W109" i="6"/>
  <c r="V109" i="6"/>
  <c r="U109" i="6"/>
  <c r="T109" i="6"/>
  <c r="R109" i="6"/>
  <c r="Q109" i="6"/>
  <c r="O109" i="6"/>
  <c r="N109" i="6"/>
  <c r="L109" i="6"/>
  <c r="K109" i="6"/>
  <c r="J109" i="6"/>
  <c r="I109" i="6"/>
  <c r="H109" i="6"/>
  <c r="C108" i="6"/>
  <c r="C107" i="6"/>
  <c r="C109" i="6" s="1"/>
  <c r="C106" i="6"/>
  <c r="C105" i="6"/>
  <c r="C104" i="6"/>
  <c r="AA103" i="6"/>
  <c r="S103" i="6"/>
  <c r="P103" i="6"/>
  <c r="M103" i="6"/>
  <c r="AA102" i="6"/>
  <c r="S102" i="6"/>
  <c r="P102" i="6"/>
  <c r="M102" i="6"/>
  <c r="AA101" i="6"/>
  <c r="AA100" i="6"/>
  <c r="S100" i="6"/>
  <c r="P100" i="6"/>
  <c r="M100" i="6"/>
  <c r="AA99" i="6"/>
  <c r="S99" i="6"/>
  <c r="P99" i="6"/>
  <c r="M99" i="6"/>
  <c r="AA98" i="6"/>
  <c r="AA109" i="6" s="1"/>
  <c r="AB109" i="6" s="1"/>
  <c r="S98" i="6"/>
  <c r="S109" i="6" s="1"/>
  <c r="P98" i="6"/>
  <c r="P109" i="6" s="1"/>
  <c r="M98" i="6"/>
  <c r="M109" i="6" s="1"/>
  <c r="Z96" i="6"/>
  <c r="Y96" i="6"/>
  <c r="X96" i="6"/>
  <c r="W96" i="6"/>
  <c r="V96" i="6"/>
  <c r="U96" i="6"/>
  <c r="T96" i="6"/>
  <c r="R96" i="6"/>
  <c r="Q96" i="6"/>
  <c r="O96" i="6"/>
  <c r="N96" i="6"/>
  <c r="L96" i="6"/>
  <c r="K96" i="6"/>
  <c r="J96" i="6"/>
  <c r="I96" i="6"/>
  <c r="H96" i="6"/>
  <c r="C95" i="6"/>
  <c r="C94" i="6"/>
  <c r="C96" i="6" s="1"/>
  <c r="H93" i="6"/>
  <c r="C93" i="6"/>
  <c r="C92" i="6"/>
  <c r="C91" i="6"/>
  <c r="AA90" i="6"/>
  <c r="S90" i="6"/>
  <c r="P90" i="6"/>
  <c r="M90" i="6"/>
  <c r="AA89" i="6"/>
  <c r="S89" i="6"/>
  <c r="P89" i="6"/>
  <c r="M89" i="6"/>
  <c r="AA88" i="6"/>
  <c r="S88" i="6"/>
  <c r="P88" i="6"/>
  <c r="M88" i="6"/>
  <c r="AA87" i="6"/>
  <c r="S87" i="6"/>
  <c r="P87" i="6"/>
  <c r="M87" i="6"/>
  <c r="AA86" i="6"/>
  <c r="S86" i="6"/>
  <c r="P86" i="6"/>
  <c r="P96" i="6" s="1"/>
  <c r="M86" i="6"/>
  <c r="M96" i="6" s="1"/>
  <c r="AA85" i="6"/>
  <c r="AA96" i="6" s="1"/>
  <c r="AB96" i="6" s="1"/>
  <c r="S85" i="6"/>
  <c r="S96" i="6" s="1"/>
  <c r="P85" i="6"/>
  <c r="M85" i="6"/>
  <c r="Z80" i="6"/>
  <c r="Y80" i="6"/>
  <c r="X80" i="6"/>
  <c r="W80" i="6"/>
  <c r="V80" i="6"/>
  <c r="U80" i="6"/>
  <c r="T80" i="6"/>
  <c r="R80" i="6"/>
  <c r="Q80" i="6"/>
  <c r="O80" i="6"/>
  <c r="N80" i="6"/>
  <c r="L80" i="6"/>
  <c r="K80" i="6"/>
  <c r="J80" i="6"/>
  <c r="I80" i="6"/>
  <c r="H80" i="6"/>
  <c r="C79" i="6"/>
  <c r="C78" i="6"/>
  <c r="C77" i="6"/>
  <c r="C76" i="6"/>
  <c r="C75" i="6"/>
  <c r="AA74" i="6"/>
  <c r="AA80" i="6" s="1"/>
  <c r="AB80" i="6" s="1"/>
  <c r="S74" i="6"/>
  <c r="S80" i="6" s="1"/>
  <c r="P74" i="6"/>
  <c r="P80" i="6" s="1"/>
  <c r="M74" i="6"/>
  <c r="M80" i="6" s="1"/>
  <c r="Z72" i="6"/>
  <c r="Y72" i="6"/>
  <c r="X72" i="6"/>
  <c r="W72" i="6"/>
  <c r="W207" i="6" s="1"/>
  <c r="AA207" i="6" s="1"/>
  <c r="V72" i="6"/>
  <c r="U72" i="6"/>
  <c r="T72" i="6"/>
  <c r="R72" i="6"/>
  <c r="Q72" i="6"/>
  <c r="O72" i="6"/>
  <c r="N72" i="6"/>
  <c r="L72" i="6"/>
  <c r="K72" i="6"/>
  <c r="J72" i="6"/>
  <c r="I72" i="6"/>
  <c r="H72" i="6"/>
  <c r="C72" i="6"/>
  <c r="C71" i="6"/>
  <c r="C70" i="6"/>
  <c r="C69" i="6"/>
  <c r="C68" i="6"/>
  <c r="C67" i="6"/>
  <c r="AA66" i="6"/>
  <c r="S66" i="6"/>
  <c r="P66" i="6"/>
  <c r="P72" i="6" s="1"/>
  <c r="M66" i="6"/>
  <c r="AA65" i="6"/>
  <c r="AA72" i="6" s="1"/>
  <c r="AB72" i="6" s="1"/>
  <c r="S65" i="6"/>
  <c r="S72" i="6" s="1"/>
  <c r="P65" i="6"/>
  <c r="M65" i="6"/>
  <c r="M72" i="6" s="1"/>
  <c r="AA63" i="6"/>
  <c r="AB63" i="6" s="1"/>
  <c r="Z63" i="6"/>
  <c r="Y63" i="6"/>
  <c r="X63" i="6"/>
  <c r="W63" i="6"/>
  <c r="V63" i="6"/>
  <c r="U63" i="6"/>
  <c r="T63" i="6"/>
  <c r="S63" i="6"/>
  <c r="R63" i="6"/>
  <c r="Q63" i="6"/>
  <c r="O63" i="6"/>
  <c r="N63" i="6"/>
  <c r="L63" i="6"/>
  <c r="K63" i="6"/>
  <c r="J63" i="6"/>
  <c r="I63" i="6"/>
  <c r="H63" i="6"/>
  <c r="C62" i="6"/>
  <c r="C61" i="6"/>
  <c r="C60" i="6"/>
  <c r="C59" i="6"/>
  <c r="C58" i="6"/>
  <c r="C63" i="6" s="1"/>
  <c r="AA57" i="6"/>
  <c r="S57" i="6"/>
  <c r="P57" i="6"/>
  <c r="M57" i="6"/>
  <c r="AA56" i="6"/>
  <c r="S56" i="6"/>
  <c r="P56" i="6"/>
  <c r="P63" i="6" s="1"/>
  <c r="M56" i="6"/>
  <c r="M63" i="6" s="1"/>
  <c r="Z54" i="6"/>
  <c r="Y54" i="6"/>
  <c r="X54" i="6"/>
  <c r="W54" i="6"/>
  <c r="V54" i="6"/>
  <c r="U54" i="6"/>
  <c r="U207" i="6" s="1"/>
  <c r="T54" i="6"/>
  <c r="R54" i="6"/>
  <c r="Q54" i="6"/>
  <c r="O54" i="6"/>
  <c r="O207" i="6" s="1"/>
  <c r="N54" i="6"/>
  <c r="N207" i="6" s="1"/>
  <c r="M54" i="6"/>
  <c r="L54" i="6"/>
  <c r="K54" i="6"/>
  <c r="J54" i="6"/>
  <c r="I54" i="6"/>
  <c r="H54" i="6"/>
  <c r="C53" i="6"/>
  <c r="C52" i="6"/>
  <c r="C54" i="6" s="1"/>
  <c r="C51" i="6"/>
  <c r="C50" i="6"/>
  <c r="C49" i="6"/>
  <c r="AA48" i="6"/>
  <c r="S48" i="6"/>
  <c r="S54" i="6" s="1"/>
  <c r="P48" i="6"/>
  <c r="P54" i="6" s="1"/>
  <c r="M48" i="6"/>
  <c r="AA47" i="6"/>
  <c r="AA54" i="6" s="1"/>
  <c r="AB54" i="6" s="1"/>
  <c r="S47" i="6"/>
  <c r="P47" i="6"/>
  <c r="M47" i="6"/>
  <c r="Z45" i="6"/>
  <c r="Z207" i="6" s="1"/>
  <c r="Y45" i="6"/>
  <c r="Y207" i="6" s="1"/>
  <c r="X45" i="6"/>
  <c r="X207" i="6" s="1"/>
  <c r="W45" i="6"/>
  <c r="V45" i="6"/>
  <c r="U45" i="6"/>
  <c r="T45" i="6"/>
  <c r="T207" i="6" s="1"/>
  <c r="R45" i="6"/>
  <c r="R207" i="6" s="1"/>
  <c r="Q45" i="6"/>
  <c r="Q207" i="6" s="1"/>
  <c r="P45" i="6"/>
  <c r="O45" i="6"/>
  <c r="N45" i="6"/>
  <c r="L45" i="6"/>
  <c r="L207" i="6" s="1"/>
  <c r="K45" i="6"/>
  <c r="K207" i="6" s="1"/>
  <c r="J45" i="6"/>
  <c r="J207" i="6" s="1"/>
  <c r="I45" i="6"/>
  <c r="I207" i="6" s="1"/>
  <c r="H45" i="6"/>
  <c r="H207" i="6" s="1"/>
  <c r="C44" i="6"/>
  <c r="C43" i="6"/>
  <c r="H42" i="6"/>
  <c r="C42" i="6"/>
  <c r="C41" i="6"/>
  <c r="C40" i="6"/>
  <c r="C45" i="6" s="1"/>
  <c r="AA39" i="6"/>
  <c r="S39" i="6"/>
  <c r="P39" i="6"/>
  <c r="M39" i="6"/>
  <c r="AA38" i="6"/>
  <c r="S38" i="6"/>
  <c r="P38" i="6"/>
  <c r="M38" i="6"/>
  <c r="AA37" i="6"/>
  <c r="S37" i="6"/>
  <c r="P37" i="6"/>
  <c r="M37" i="6"/>
  <c r="AA36" i="6"/>
  <c r="S36" i="6"/>
  <c r="P36" i="6"/>
  <c r="M36" i="6"/>
  <c r="AA35" i="6"/>
  <c r="S35" i="6"/>
  <c r="P35" i="6"/>
  <c r="M35" i="6"/>
  <c r="AA34" i="6"/>
  <c r="S34" i="6"/>
  <c r="P34" i="6"/>
  <c r="M34" i="6"/>
  <c r="AA33" i="6"/>
  <c r="S33" i="6"/>
  <c r="P33" i="6"/>
  <c r="M33" i="6"/>
  <c r="AA32" i="6"/>
  <c r="S32" i="6"/>
  <c r="P32" i="6"/>
  <c r="M32" i="6"/>
  <c r="AA31" i="6"/>
  <c r="S31" i="6"/>
  <c r="P31" i="6"/>
  <c r="M31" i="6"/>
  <c r="AA30" i="6"/>
  <c r="S30" i="6"/>
  <c r="P30" i="6"/>
  <c r="M30" i="6"/>
  <c r="AA29" i="6"/>
  <c r="S29" i="6"/>
  <c r="P29" i="6"/>
  <c r="M29" i="6"/>
  <c r="AA28" i="6"/>
  <c r="S28" i="6"/>
  <c r="P28" i="6"/>
  <c r="M28" i="6"/>
  <c r="AA27" i="6"/>
  <c r="S27" i="6"/>
  <c r="P27" i="6"/>
  <c r="M27" i="6"/>
  <c r="AA26" i="6"/>
  <c r="S26" i="6"/>
  <c r="P26" i="6"/>
  <c r="M26" i="6"/>
  <c r="AA25" i="6"/>
  <c r="S25" i="6"/>
  <c r="P25" i="6"/>
  <c r="M25" i="6"/>
  <c r="AA24" i="6"/>
  <c r="S24" i="6"/>
  <c r="P24" i="6"/>
  <c r="M24" i="6"/>
  <c r="AA23" i="6"/>
  <c r="S23" i="6"/>
  <c r="P23" i="6"/>
  <c r="M23" i="6"/>
  <c r="AA22" i="6"/>
  <c r="S22" i="6"/>
  <c r="P22" i="6"/>
  <c r="M22" i="6"/>
  <c r="AA21" i="6"/>
  <c r="S21" i="6"/>
  <c r="P21" i="6"/>
  <c r="M21" i="6"/>
  <c r="AA20" i="6"/>
  <c r="S20" i="6"/>
  <c r="P20" i="6"/>
  <c r="M20" i="6"/>
  <c r="AA19" i="6"/>
  <c r="S19" i="6"/>
  <c r="P19" i="6"/>
  <c r="M19" i="6"/>
  <c r="AA18" i="6"/>
  <c r="S18" i="6"/>
  <c r="P18" i="6"/>
  <c r="M18" i="6"/>
  <c r="AA17" i="6"/>
  <c r="S17" i="6"/>
  <c r="P17" i="6"/>
  <c r="M17" i="6"/>
  <c r="AA16" i="6"/>
  <c r="S16" i="6"/>
  <c r="P16" i="6"/>
  <c r="M16" i="6"/>
  <c r="AA15" i="6"/>
  <c r="S15" i="6"/>
  <c r="P15" i="6"/>
  <c r="M15" i="6"/>
  <c r="AA14" i="6"/>
  <c r="S14" i="6"/>
  <c r="P14" i="6"/>
  <c r="M14" i="6"/>
  <c r="AA13" i="6"/>
  <c r="S13" i="6"/>
  <c r="P13" i="6"/>
  <c r="M13" i="6"/>
  <c r="AA12" i="6"/>
  <c r="S12" i="6"/>
  <c r="P12" i="6"/>
  <c r="M12" i="6"/>
  <c r="AA11" i="6"/>
  <c r="AA45" i="6" s="1"/>
  <c r="AB45" i="6" s="1"/>
  <c r="S11" i="6"/>
  <c r="P11" i="6"/>
  <c r="M11" i="6"/>
  <c r="AA10" i="6"/>
  <c r="S10" i="6"/>
  <c r="S45" i="6" s="1"/>
  <c r="S207" i="6" s="1"/>
  <c r="P10" i="6"/>
  <c r="M10" i="6"/>
  <c r="M45" i="6" s="1"/>
  <c r="P207" i="6" l="1"/>
  <c r="AB208" i="6"/>
  <c r="M207" i="6"/>
  <c r="F9" i="1" l="1"/>
  <c r="F8" i="1" l="1"/>
  <c r="F7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 l="1"/>
  <c r="E8" i="1" s="1"/>
  <c r="Z131" i="5"/>
  <c r="Y131" i="5"/>
  <c r="X131" i="5"/>
  <c r="W131" i="5"/>
  <c r="V131" i="5"/>
  <c r="U131" i="5"/>
  <c r="T131" i="5"/>
  <c r="R131" i="5"/>
  <c r="Q131" i="5"/>
  <c r="O131" i="5"/>
  <c r="N131" i="5"/>
  <c r="L131" i="5"/>
  <c r="K131" i="5"/>
  <c r="J131" i="5"/>
  <c r="I131" i="5"/>
  <c r="H131" i="5"/>
  <c r="AA130" i="5"/>
  <c r="S130" i="5"/>
  <c r="P130" i="5"/>
  <c r="M130" i="5"/>
  <c r="AA129" i="5"/>
  <c r="AA131" i="5" s="1"/>
  <c r="AB131" i="5" s="1"/>
  <c r="S129" i="5"/>
  <c r="P129" i="5"/>
  <c r="M129" i="5"/>
  <c r="Z124" i="5"/>
  <c r="Y124" i="5"/>
  <c r="X124" i="5"/>
  <c r="W124" i="5"/>
  <c r="V124" i="5"/>
  <c r="U124" i="5"/>
  <c r="T124" i="5"/>
  <c r="R124" i="5"/>
  <c r="Q124" i="5"/>
  <c r="O124" i="5"/>
  <c r="N124" i="5"/>
  <c r="L124" i="5"/>
  <c r="K124" i="5"/>
  <c r="J124" i="5"/>
  <c r="I124" i="5"/>
  <c r="H124" i="5"/>
  <c r="AA123" i="5"/>
  <c r="S123" i="5"/>
  <c r="P123" i="5"/>
  <c r="M123" i="5"/>
  <c r="AA122" i="5"/>
  <c r="S122" i="5"/>
  <c r="P122" i="5"/>
  <c r="M122" i="5"/>
  <c r="AA121" i="5"/>
  <c r="S121" i="5"/>
  <c r="P121" i="5"/>
  <c r="M121" i="5"/>
  <c r="AA120" i="5"/>
  <c r="S120" i="5"/>
  <c r="P120" i="5"/>
  <c r="M120" i="5"/>
  <c r="AA119" i="5"/>
  <c r="S119" i="5"/>
  <c r="P119" i="5"/>
  <c r="M119" i="5"/>
  <c r="AA118" i="5"/>
  <c r="S118" i="5"/>
  <c r="P118" i="5"/>
  <c r="M118" i="5"/>
  <c r="AA117" i="5"/>
  <c r="S117" i="5"/>
  <c r="P117" i="5"/>
  <c r="M117" i="5"/>
  <c r="AA116" i="5"/>
  <c r="S116" i="5"/>
  <c r="P116" i="5"/>
  <c r="M116" i="5"/>
  <c r="AA115" i="5"/>
  <c r="S115" i="5"/>
  <c r="P115" i="5"/>
  <c r="M115" i="5"/>
  <c r="AA114" i="5"/>
  <c r="S114" i="5"/>
  <c r="P114" i="5"/>
  <c r="M114" i="5"/>
  <c r="AA124" i="5"/>
  <c r="AB124" i="5" s="1"/>
  <c r="Z112" i="5"/>
  <c r="Y112" i="5"/>
  <c r="X112" i="5"/>
  <c r="W112" i="5"/>
  <c r="V112" i="5"/>
  <c r="U112" i="5"/>
  <c r="T112" i="5"/>
  <c r="R112" i="5"/>
  <c r="Q112" i="5"/>
  <c r="O112" i="5"/>
  <c r="N112" i="5"/>
  <c r="L112" i="5"/>
  <c r="K112" i="5"/>
  <c r="J112" i="5"/>
  <c r="I112" i="5"/>
  <c r="H112" i="5"/>
  <c r="AA111" i="5"/>
  <c r="AA112" i="5" s="1"/>
  <c r="AB112" i="5" s="1"/>
  <c r="S111" i="5"/>
  <c r="P111" i="5"/>
  <c r="M111" i="5"/>
  <c r="AB109" i="5"/>
  <c r="Z107" i="5"/>
  <c r="Y107" i="5"/>
  <c r="X107" i="5"/>
  <c r="W107" i="5"/>
  <c r="V107" i="5"/>
  <c r="U107" i="5"/>
  <c r="T107" i="5"/>
  <c r="R107" i="5"/>
  <c r="Q107" i="5"/>
  <c r="O107" i="5"/>
  <c r="N107" i="5"/>
  <c r="L107" i="5"/>
  <c r="K107" i="5"/>
  <c r="J107" i="5"/>
  <c r="I107" i="5"/>
  <c r="H107" i="5"/>
  <c r="AA106" i="5"/>
  <c r="S106" i="5"/>
  <c r="P106" i="5"/>
  <c r="M106" i="5"/>
  <c r="AA105" i="5"/>
  <c r="S105" i="5"/>
  <c r="P105" i="5"/>
  <c r="M105" i="5"/>
  <c r="AA104" i="5"/>
  <c r="S104" i="5"/>
  <c r="P104" i="5"/>
  <c r="M104" i="5"/>
  <c r="AA103" i="5"/>
  <c r="S103" i="5"/>
  <c r="P103" i="5"/>
  <c r="M103" i="5"/>
  <c r="AA102" i="5"/>
  <c r="S102" i="5"/>
  <c r="P102" i="5"/>
  <c r="M102" i="5"/>
  <c r="AA101" i="5"/>
  <c r="S101" i="5"/>
  <c r="P101" i="5"/>
  <c r="M101" i="5"/>
  <c r="AA100" i="5"/>
  <c r="S100" i="5"/>
  <c r="S107" i="5" s="1"/>
  <c r="P100" i="5"/>
  <c r="P107" i="5" s="1"/>
  <c r="M100" i="5"/>
  <c r="M107" i="5" s="1"/>
  <c r="AA99" i="5"/>
  <c r="AA107" i="5" s="1"/>
  <c r="AB107" i="5" s="1"/>
  <c r="S99" i="5"/>
  <c r="P99" i="5"/>
  <c r="M99" i="5"/>
  <c r="AA98" i="5"/>
  <c r="S98" i="5"/>
  <c r="P98" i="5"/>
  <c r="M98" i="5"/>
  <c r="Z93" i="5"/>
  <c r="Y93" i="5"/>
  <c r="X93" i="5"/>
  <c r="W93" i="5"/>
  <c r="V93" i="5"/>
  <c r="U93" i="5"/>
  <c r="T93" i="5"/>
  <c r="R93" i="5"/>
  <c r="Q93" i="5"/>
  <c r="O93" i="5"/>
  <c r="N93" i="5"/>
  <c r="L93" i="5"/>
  <c r="K93" i="5"/>
  <c r="J93" i="5"/>
  <c r="I93" i="5"/>
  <c r="H93" i="5"/>
  <c r="AA92" i="5"/>
  <c r="S92" i="5"/>
  <c r="P92" i="5"/>
  <c r="M92" i="5"/>
  <c r="AA91" i="5"/>
  <c r="AA93" i="5" s="1"/>
  <c r="AB93" i="5" s="1"/>
  <c r="S91" i="5"/>
  <c r="P91" i="5"/>
  <c r="M91" i="5"/>
  <c r="AA90" i="5"/>
  <c r="S90" i="5"/>
  <c r="AA89" i="5"/>
  <c r="S89" i="5"/>
  <c r="P89" i="5"/>
  <c r="M89" i="5"/>
  <c r="AA88" i="5"/>
  <c r="S88" i="5"/>
  <c r="P88" i="5"/>
  <c r="M88" i="5"/>
  <c r="Z86" i="5"/>
  <c r="Y86" i="5"/>
  <c r="X86" i="5"/>
  <c r="W86" i="5"/>
  <c r="V86" i="5"/>
  <c r="U86" i="5"/>
  <c r="T86" i="5"/>
  <c r="R86" i="5"/>
  <c r="Q86" i="5"/>
  <c r="O86" i="5"/>
  <c r="N86" i="5"/>
  <c r="L86" i="5"/>
  <c r="K86" i="5"/>
  <c r="J86" i="5"/>
  <c r="I86" i="5"/>
  <c r="H86" i="5"/>
  <c r="AA85" i="5"/>
  <c r="S85" i="5"/>
  <c r="P85" i="5"/>
  <c r="M85" i="5"/>
  <c r="AA84" i="5"/>
  <c r="S84" i="5"/>
  <c r="P84" i="5"/>
  <c r="M84" i="5"/>
  <c r="AA83" i="5"/>
  <c r="S83" i="5"/>
  <c r="P83" i="5"/>
  <c r="M83" i="5"/>
  <c r="AA82" i="5"/>
  <c r="S82" i="5"/>
  <c r="P82" i="5"/>
  <c r="M82" i="5"/>
  <c r="AA81" i="5"/>
  <c r="AA86" i="5" s="1"/>
  <c r="AB86" i="5" s="1"/>
  <c r="S81" i="5"/>
  <c r="P81" i="5"/>
  <c r="M81" i="5"/>
  <c r="AA80" i="5"/>
  <c r="S80" i="5"/>
  <c r="P80" i="5"/>
  <c r="M80" i="5"/>
  <c r="AA79" i="5"/>
  <c r="S79" i="5"/>
  <c r="P79" i="5"/>
  <c r="M79" i="5"/>
  <c r="Z77" i="5"/>
  <c r="Y77" i="5"/>
  <c r="X77" i="5"/>
  <c r="W77" i="5"/>
  <c r="V77" i="5"/>
  <c r="U77" i="5"/>
  <c r="T77" i="5"/>
  <c r="R77" i="5"/>
  <c r="Q77" i="5"/>
  <c r="O77" i="5"/>
  <c r="N77" i="5"/>
  <c r="L77" i="5"/>
  <c r="K77" i="5"/>
  <c r="J77" i="5"/>
  <c r="I77" i="5"/>
  <c r="H77" i="5"/>
  <c r="AA76" i="5"/>
  <c r="S76" i="5"/>
  <c r="P76" i="5"/>
  <c r="M76" i="5"/>
  <c r="Z74" i="5"/>
  <c r="Y74" i="5"/>
  <c r="X74" i="5"/>
  <c r="W74" i="5"/>
  <c r="V74" i="5"/>
  <c r="U74" i="5"/>
  <c r="T74" i="5"/>
  <c r="R74" i="5"/>
  <c r="Q74" i="5"/>
  <c r="O74" i="5"/>
  <c r="N74" i="5"/>
  <c r="L74" i="5"/>
  <c r="K74" i="5"/>
  <c r="J74" i="5"/>
  <c r="I74" i="5"/>
  <c r="H74" i="5"/>
  <c r="AA73" i="5"/>
  <c r="S73" i="5"/>
  <c r="P73" i="5"/>
  <c r="M73" i="5"/>
  <c r="AA72" i="5"/>
  <c r="S72" i="5"/>
  <c r="P72" i="5"/>
  <c r="M72" i="5"/>
  <c r="AA71" i="5"/>
  <c r="AA70" i="5"/>
  <c r="S70" i="5"/>
  <c r="P70" i="5"/>
  <c r="M70" i="5"/>
  <c r="AA69" i="5"/>
  <c r="S69" i="5"/>
  <c r="P69" i="5"/>
  <c r="M69" i="5"/>
  <c r="AA68" i="5"/>
  <c r="S68" i="5"/>
  <c r="P68" i="5"/>
  <c r="M68" i="5"/>
  <c r="Z66" i="5"/>
  <c r="Y66" i="5"/>
  <c r="X66" i="5"/>
  <c r="W66" i="5"/>
  <c r="V66" i="5"/>
  <c r="U66" i="5"/>
  <c r="T66" i="5"/>
  <c r="R66" i="5"/>
  <c r="Q66" i="5"/>
  <c r="O66" i="5"/>
  <c r="N66" i="5"/>
  <c r="L66" i="5"/>
  <c r="K66" i="5"/>
  <c r="J66" i="5"/>
  <c r="I66" i="5"/>
  <c r="H66" i="5"/>
  <c r="AA65" i="5"/>
  <c r="S65" i="5"/>
  <c r="P65" i="5"/>
  <c r="M65" i="5"/>
  <c r="AA64" i="5"/>
  <c r="S64" i="5"/>
  <c r="P64" i="5"/>
  <c r="M64" i="5"/>
  <c r="AA63" i="5"/>
  <c r="S63" i="5"/>
  <c r="P63" i="5"/>
  <c r="M63" i="5"/>
  <c r="AA62" i="5"/>
  <c r="S62" i="5"/>
  <c r="P62" i="5"/>
  <c r="M62" i="5"/>
  <c r="AA61" i="5"/>
  <c r="S61" i="5"/>
  <c r="P61" i="5"/>
  <c r="M61" i="5"/>
  <c r="AA60" i="5"/>
  <c r="S60" i="5"/>
  <c r="P60" i="5"/>
  <c r="M60" i="5"/>
  <c r="Z55" i="5"/>
  <c r="Y55" i="5"/>
  <c r="X55" i="5"/>
  <c r="W55" i="5"/>
  <c r="V55" i="5"/>
  <c r="U55" i="5"/>
  <c r="T55" i="5"/>
  <c r="R55" i="5"/>
  <c r="Q55" i="5"/>
  <c r="O55" i="5"/>
  <c r="N55" i="5"/>
  <c r="L55" i="5"/>
  <c r="K55" i="5"/>
  <c r="J55" i="5"/>
  <c r="I55" i="5"/>
  <c r="H55" i="5"/>
  <c r="AA54" i="5"/>
  <c r="AA55" i="5" s="1"/>
  <c r="AB55" i="5" s="1"/>
  <c r="S54" i="5"/>
  <c r="P54" i="5"/>
  <c r="M54" i="5"/>
  <c r="Z52" i="5"/>
  <c r="Y52" i="5"/>
  <c r="X52" i="5"/>
  <c r="W52" i="5"/>
  <c r="V52" i="5"/>
  <c r="U52" i="5"/>
  <c r="T52" i="5"/>
  <c r="R52" i="5"/>
  <c r="Q52" i="5"/>
  <c r="O52" i="5"/>
  <c r="N52" i="5"/>
  <c r="L52" i="5"/>
  <c r="K52" i="5"/>
  <c r="J52" i="5"/>
  <c r="I52" i="5"/>
  <c r="H52" i="5"/>
  <c r="AA51" i="5"/>
  <c r="S51" i="5"/>
  <c r="P51" i="5"/>
  <c r="M51" i="5"/>
  <c r="AA50" i="5"/>
  <c r="AA52" i="5" s="1"/>
  <c r="AB52" i="5" s="1"/>
  <c r="S50" i="5"/>
  <c r="S52" i="5" s="1"/>
  <c r="P50" i="5"/>
  <c r="P52" i="5" s="1"/>
  <c r="M50" i="5"/>
  <c r="M52" i="5" s="1"/>
  <c r="Z48" i="5"/>
  <c r="Y48" i="5"/>
  <c r="X48" i="5"/>
  <c r="W48" i="5"/>
  <c r="V48" i="5"/>
  <c r="U48" i="5"/>
  <c r="T48" i="5"/>
  <c r="R48" i="5"/>
  <c r="Q48" i="5"/>
  <c r="O48" i="5"/>
  <c r="N48" i="5"/>
  <c r="L48" i="5"/>
  <c r="K48" i="5"/>
  <c r="J48" i="5"/>
  <c r="I48" i="5"/>
  <c r="H48" i="5"/>
  <c r="AA47" i="5"/>
  <c r="S47" i="5"/>
  <c r="P47" i="5"/>
  <c r="M47" i="5"/>
  <c r="AA46" i="5"/>
  <c r="S46" i="5"/>
  <c r="P46" i="5"/>
  <c r="M46" i="5"/>
  <c r="Z44" i="5"/>
  <c r="Y44" i="5"/>
  <c r="X44" i="5"/>
  <c r="W44" i="5"/>
  <c r="V44" i="5"/>
  <c r="U44" i="5"/>
  <c r="T44" i="5"/>
  <c r="R44" i="5"/>
  <c r="Q44" i="5"/>
  <c r="O44" i="5"/>
  <c r="N44" i="5"/>
  <c r="L44" i="5"/>
  <c r="K44" i="5"/>
  <c r="J44" i="5"/>
  <c r="I44" i="5"/>
  <c r="H44" i="5"/>
  <c r="AA43" i="5"/>
  <c r="S43" i="5"/>
  <c r="P43" i="5"/>
  <c r="M43" i="5"/>
  <c r="AA42" i="5"/>
  <c r="S42" i="5"/>
  <c r="P42" i="5"/>
  <c r="M42" i="5"/>
  <c r="Z40" i="5"/>
  <c r="Y40" i="5"/>
  <c r="X40" i="5"/>
  <c r="W40" i="5"/>
  <c r="V40" i="5"/>
  <c r="U40" i="5"/>
  <c r="T40" i="5"/>
  <c r="R40" i="5"/>
  <c r="Q40" i="5"/>
  <c r="O40" i="5"/>
  <c r="N40" i="5"/>
  <c r="L40" i="5"/>
  <c r="K40" i="5"/>
  <c r="J40" i="5"/>
  <c r="I40" i="5"/>
  <c r="H40" i="5"/>
  <c r="AA39" i="5"/>
  <c r="S39" i="5"/>
  <c r="P39" i="5"/>
  <c r="M39" i="5"/>
  <c r="AA38" i="5"/>
  <c r="S38" i="5"/>
  <c r="P38" i="5"/>
  <c r="M38" i="5"/>
  <c r="AA37" i="5"/>
  <c r="S37" i="5"/>
  <c r="P37" i="5"/>
  <c r="M37" i="5"/>
  <c r="AA36" i="5"/>
  <c r="S36" i="5"/>
  <c r="P36" i="5"/>
  <c r="M36" i="5"/>
  <c r="AA35" i="5"/>
  <c r="S35" i="5"/>
  <c r="P35" i="5"/>
  <c r="M35" i="5"/>
  <c r="AA34" i="5"/>
  <c r="S34" i="5"/>
  <c r="P34" i="5"/>
  <c r="M34" i="5"/>
  <c r="AA33" i="5"/>
  <c r="S33" i="5"/>
  <c r="P33" i="5"/>
  <c r="M33" i="5"/>
  <c r="AA32" i="5"/>
  <c r="S32" i="5"/>
  <c r="P32" i="5"/>
  <c r="M32" i="5"/>
  <c r="AA31" i="5"/>
  <c r="S31" i="5"/>
  <c r="P31" i="5"/>
  <c r="M31" i="5"/>
  <c r="AA30" i="5"/>
  <c r="S30" i="5"/>
  <c r="P30" i="5"/>
  <c r="M30" i="5"/>
  <c r="AA29" i="5"/>
  <c r="S29" i="5"/>
  <c r="P29" i="5"/>
  <c r="M29" i="5"/>
  <c r="AA28" i="5"/>
  <c r="S28" i="5"/>
  <c r="P28" i="5"/>
  <c r="M28" i="5"/>
  <c r="AA27" i="5"/>
  <c r="S27" i="5"/>
  <c r="P27" i="5"/>
  <c r="M27" i="5"/>
  <c r="AA26" i="5"/>
  <c r="S26" i="5"/>
  <c r="P26" i="5"/>
  <c r="M26" i="5"/>
  <c r="AA25" i="5"/>
  <c r="S25" i="5"/>
  <c r="P25" i="5"/>
  <c r="M25" i="5"/>
  <c r="AA24" i="5"/>
  <c r="S24" i="5"/>
  <c r="P24" i="5"/>
  <c r="M24" i="5"/>
  <c r="AA23" i="5"/>
  <c r="S23" i="5"/>
  <c r="P23" i="5"/>
  <c r="M23" i="5"/>
  <c r="AA22" i="5"/>
  <c r="S22" i="5"/>
  <c r="P22" i="5"/>
  <c r="M22" i="5"/>
  <c r="AA21" i="5"/>
  <c r="S21" i="5"/>
  <c r="P21" i="5"/>
  <c r="M21" i="5"/>
  <c r="AA20" i="5"/>
  <c r="S20" i="5"/>
  <c r="P20" i="5"/>
  <c r="M20" i="5"/>
  <c r="AA19" i="5"/>
  <c r="S19" i="5"/>
  <c r="P19" i="5"/>
  <c r="M19" i="5"/>
  <c r="AA18" i="5"/>
  <c r="S18" i="5"/>
  <c r="P18" i="5"/>
  <c r="M18" i="5"/>
  <c r="AA17" i="5"/>
  <c r="S17" i="5"/>
  <c r="P17" i="5"/>
  <c r="M17" i="5"/>
  <c r="AA16" i="5"/>
  <c r="S16" i="5"/>
  <c r="P16" i="5"/>
  <c r="M16" i="5"/>
  <c r="AA15" i="5"/>
  <c r="S15" i="5"/>
  <c r="P15" i="5"/>
  <c r="M15" i="5"/>
  <c r="AA14" i="5"/>
  <c r="S14" i="5"/>
  <c r="P14" i="5"/>
  <c r="M14" i="5"/>
  <c r="AA13" i="5"/>
  <c r="S13" i="5"/>
  <c r="P13" i="5"/>
  <c r="M13" i="5"/>
  <c r="AA12" i="5"/>
  <c r="S12" i="5"/>
  <c r="P12" i="5"/>
  <c r="M12" i="5"/>
  <c r="AA11" i="5"/>
  <c r="S11" i="5"/>
  <c r="P11" i="5"/>
  <c r="M11" i="5"/>
  <c r="AA10" i="5"/>
  <c r="S10" i="5"/>
  <c r="P10" i="5"/>
  <c r="M10" i="5"/>
  <c r="E7" i="1" l="1"/>
  <c r="M93" i="5"/>
  <c r="S93" i="5"/>
  <c r="P93" i="5"/>
  <c r="AA40" i="5"/>
  <c r="AB40" i="5" s="1"/>
  <c r="P40" i="5"/>
  <c r="P77" i="5"/>
  <c r="AA77" i="5"/>
  <c r="AB77" i="5" s="1"/>
  <c r="M86" i="5"/>
  <c r="S86" i="5"/>
  <c r="AB110" i="5"/>
  <c r="M112" i="5"/>
  <c r="S112" i="5"/>
  <c r="P124" i="5"/>
  <c r="H132" i="5"/>
  <c r="J132" i="5"/>
  <c r="L132" i="5"/>
  <c r="O132" i="5"/>
  <c r="R132" i="5"/>
  <c r="U132" i="5"/>
  <c r="W132" i="5"/>
  <c r="Y132" i="5"/>
  <c r="M44" i="5"/>
  <c r="S44" i="5"/>
  <c r="M48" i="5"/>
  <c r="S48" i="5"/>
  <c r="M55" i="5"/>
  <c r="S55" i="5"/>
  <c r="M66" i="5"/>
  <c r="S66" i="5"/>
  <c r="M40" i="5"/>
  <c r="S40" i="5"/>
  <c r="I132" i="5"/>
  <c r="K132" i="5"/>
  <c r="N132" i="5"/>
  <c r="Q132" i="5"/>
  <c r="T132" i="5"/>
  <c r="X132" i="5"/>
  <c r="Z132" i="5"/>
  <c r="P44" i="5"/>
  <c r="AA44" i="5"/>
  <c r="AB44" i="5" s="1"/>
  <c r="P48" i="5"/>
  <c r="AA48" i="5"/>
  <c r="AB48" i="5" s="1"/>
  <c r="P66" i="5"/>
  <c r="AA66" i="5"/>
  <c r="AB66" i="5" s="1"/>
  <c r="M74" i="5"/>
  <c r="S74" i="5"/>
  <c r="AA74" i="5"/>
  <c r="AB74" i="5" s="1"/>
  <c r="M131" i="5"/>
  <c r="S131" i="5"/>
  <c r="P112" i="5"/>
  <c r="M124" i="5"/>
  <c r="P55" i="5"/>
  <c r="M77" i="5"/>
  <c r="S77" i="5"/>
  <c r="P86" i="5"/>
  <c r="S124" i="5"/>
  <c r="P74" i="5"/>
  <c r="P131" i="5"/>
  <c r="AA132" i="5" l="1"/>
  <c r="P132" i="5"/>
  <c r="M132" i="5"/>
  <c r="AB133" i="5"/>
  <c r="S132" i="5"/>
</calcChain>
</file>

<file path=xl/sharedStrings.xml><?xml version="1.0" encoding="utf-8"?>
<sst xmlns="http://schemas.openxmlformats.org/spreadsheetml/2006/main" count="1560" uniqueCount="378">
  <si>
    <t>Nama</t>
  </si>
  <si>
    <t>Satuan</t>
  </si>
  <si>
    <t>Sumber Data</t>
  </si>
  <si>
    <t>Keterangan</t>
  </si>
  <si>
    <t>II.  Koperasi*</t>
  </si>
  <si>
    <t>PERINDAGKOP</t>
  </si>
  <si>
    <t>Unit</t>
  </si>
  <si>
    <t>2. Jumlah Koperasi Konsumsi **</t>
  </si>
  <si>
    <t xml:space="preserve">         2. Jumlah Kepemilikan Mandiri** </t>
  </si>
  <si>
    <t xml:space="preserve">             1. Jumlah Koperasi Aktif </t>
  </si>
  <si>
    <t>KABUPATEN SANGGAU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</si>
  <si>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</si>
  <si>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</si>
  <si>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</si>
  <si>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</si>
  <si>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</si>
  <si>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</si>
  <si>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</si>
  <si>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</si>
  <si>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</si>
  <si>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</si>
  <si>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</si>
  <si>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</si>
  <si>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</si>
  <si>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</si>
  <si>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</si>
  <si>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</si>
  <si>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</si>
  <si>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</si>
  <si>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</si>
  <si>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</si>
  <si>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</si>
  <si>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</si>
  <si>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</si>
  <si>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</si>
  <si>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</si>
  <si>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</si>
  <si>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</si>
  <si>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KUD</t>
  </si>
  <si>
    <t>Kapuas</t>
  </si>
  <si>
    <t xml:space="preserve"> Kapuas</t>
  </si>
  <si>
    <t>Koperasi Unit Desa Sapta Mustika</t>
  </si>
  <si>
    <t>Konsumen</t>
  </si>
  <si>
    <t xml:space="preserve"> 196/BH/X 26/12/1995</t>
  </si>
  <si>
    <t>Koperasi Pegawai Negeri Setia Dharma</t>
  </si>
  <si>
    <t>Kop.Pegawai Negeri (KPN/KPRI)</t>
  </si>
  <si>
    <t xml:space="preserve"> 5107/BH/X 06/07/1994</t>
  </si>
  <si>
    <t xml:space="preserve"> Sanggau</t>
  </si>
  <si>
    <t>Koperasi Pegawai Negeri Hidayah</t>
  </si>
  <si>
    <t xml:space="preserve"> 181/BH/X 14/12/1995</t>
  </si>
  <si>
    <t>Koperasi Pegawai Negeri Pemda</t>
  </si>
  <si>
    <t xml:space="preserve"> 545/BH/X 27/06/1996</t>
  </si>
  <si>
    <t>Koperasi Pegawai Negeri Keluarga</t>
  </si>
  <si>
    <t xml:space="preserve"> 579/BH/X 13/09/1996</t>
  </si>
  <si>
    <t>Koperasi Pegawai Negeri Al-Amin</t>
  </si>
  <si>
    <t xml:space="preserve"> 729/BH/KWK.14/XII/1996 26/12/1996</t>
  </si>
  <si>
    <t>Koperasi Pegawai Negeri Pengadilan Negeri</t>
  </si>
  <si>
    <t xml:space="preserve"> 057/BH/X 19/06/1997</t>
  </si>
  <si>
    <t xml:space="preserve"> 1529/BH/X 15/11/1994</t>
  </si>
  <si>
    <t>Koperasi Pegawai Negeri KPPDK Kanim Sgu</t>
  </si>
  <si>
    <t xml:space="preserve"> 114/BH/X.2 20/09/2002</t>
  </si>
  <si>
    <t>Koperasi Serba Usaha Bina Desa</t>
  </si>
  <si>
    <t>Kop.Serba Usaha (KSU)</t>
  </si>
  <si>
    <t xml:space="preserve"> 53a/BH/X 31/01/1996</t>
  </si>
  <si>
    <t>Pengurus</t>
  </si>
  <si>
    <t>Koperasi Serba Usaha Permata Kapuas</t>
  </si>
  <si>
    <t xml:space="preserve"> 183/BH/X.2 14/08/2006</t>
  </si>
  <si>
    <t>Koperasi Serba Usaha Sumber Sejahtera</t>
  </si>
  <si>
    <t xml:space="preserve"> 227/BH/XVII.7 /V/DPPK/08 27/05/2008</t>
  </si>
  <si>
    <t>Sanggau</t>
  </si>
  <si>
    <t>Koperasi Serba Usaha Pelaman Jaya</t>
  </si>
  <si>
    <t>084/BH/X.2 06/11/2000</t>
  </si>
  <si>
    <t>Koperasi Serba Usaha Silindung Nauli Jaya</t>
  </si>
  <si>
    <t>003913/BH/M.KUKM.2/IV/2017 10/04/2017</t>
  </si>
  <si>
    <t>Koperasi Karyawan Maju Sejahtera</t>
  </si>
  <si>
    <t>Koperasi Karyawan (Kopkar)</t>
  </si>
  <si>
    <t xml:space="preserve"> 1505/BH/X.2 04/07/1994</t>
  </si>
  <si>
    <t xml:space="preserve"> 1526/BH/X.2 3/10/1994</t>
  </si>
  <si>
    <t>Koperasi Karyawan Merpati Pos</t>
  </si>
  <si>
    <t xml:space="preserve"> 54a/BH/X 31/01/1996</t>
  </si>
  <si>
    <t>Koperasi Karyawan Wana Mandiri</t>
  </si>
  <si>
    <t xml:space="preserve"> 006/BH/X.2 25/09/1998</t>
  </si>
  <si>
    <t>Koperasi Karyawan Rimba Jaya</t>
  </si>
  <si>
    <t xml:space="preserve"> 180/BH/X.2 09/05/2006</t>
  </si>
  <si>
    <t>Koperasi Karyawan Sejahtera Utama</t>
  </si>
  <si>
    <t xml:space="preserve"> 207/BH/XVII.7 /VII/DPPK/07 25/07/2007</t>
  </si>
  <si>
    <t>Koperasi Karyawan Agrina Sejahtera Prima</t>
  </si>
  <si>
    <t>007308/BH/M.KUKM.2/II/2018 8/02/2018</t>
  </si>
  <si>
    <t>Koperasi Pondok Pesantren (Koppontren)</t>
  </si>
  <si>
    <t>Kop.Lainnya</t>
  </si>
  <si>
    <t>Kop.Wanita</t>
  </si>
  <si>
    <t>Koperasi Wanita Tunas Bangsa</t>
  </si>
  <si>
    <t xml:space="preserve"> 230/BH/XVII.7 /VI//DPPK/08 26/06/2008</t>
  </si>
  <si>
    <t>Koperasi Mulia Jaya</t>
  </si>
  <si>
    <t xml:space="preserve"> 228/BH/XVII.7 /V/DPPK/08 29/05/2008</t>
  </si>
  <si>
    <t>Koperasi Kerama</t>
  </si>
  <si>
    <t xml:space="preserve"> 218/BH/XVII.7 /II/DPPK/08 19/02/2008</t>
  </si>
  <si>
    <t>Primer Koperasi Jasa Kartika</t>
  </si>
  <si>
    <t>Kop.Angkatan Darat</t>
  </si>
  <si>
    <t xml:space="preserve"> 48a/BH/X 31/01/1996</t>
  </si>
  <si>
    <t>Kop.Kepolisian</t>
  </si>
  <si>
    <t xml:space="preserve"> 386a/BH/X/X.VII.7/DPPK/2007 02/10/2007</t>
  </si>
  <si>
    <t>Koperasi Ruhul Amin Mansa</t>
  </si>
  <si>
    <t>014872/BH/M.KUKM.2/IX/2019 16/09/2019</t>
  </si>
  <si>
    <t>Jumlah Koperasi Kec.Kapuas</t>
  </si>
  <si>
    <t>II</t>
  </si>
  <si>
    <t>KEC. PARINDU</t>
  </si>
  <si>
    <t>Parindu</t>
  </si>
  <si>
    <t xml:space="preserve"> Parindu</t>
  </si>
  <si>
    <t>Koperasi Serba Usaha Kharabat Sejahtera Mandiri</t>
  </si>
  <si>
    <t xml:space="preserve"> 213/BH/X.VII.7/XII/DPPK/07 11/12/2007</t>
  </si>
  <si>
    <t>Koperasi Pegawai Negeri Handayani</t>
  </si>
  <si>
    <t xml:space="preserve"> 48/BH/X 07/06/1996</t>
  </si>
  <si>
    <t>Jumlah Koperasi Kec.Parindu</t>
  </si>
  <si>
    <t>III</t>
  </si>
  <si>
    <t>KEC. MUKOK</t>
  </si>
  <si>
    <t>Koperasi Unit Desa Karya Usaha</t>
  </si>
  <si>
    <t>Mukok</t>
  </si>
  <si>
    <t xml:space="preserve"> 89/BH/X.2 11/09/1995</t>
  </si>
  <si>
    <t xml:space="preserve"> Mukok</t>
  </si>
  <si>
    <t>Koperasi Serba Usaha Mina Jaya</t>
  </si>
  <si>
    <t xml:space="preserve"> 175/BH/X.2 06/12/2005</t>
  </si>
  <si>
    <t xml:space="preserve">Jumlah Koperasi Kec. Mukok </t>
  </si>
  <si>
    <t>IV</t>
  </si>
  <si>
    <t>KEC. JANGKANG</t>
  </si>
  <si>
    <t>Koperasi Unit Desa Jangkang</t>
  </si>
  <si>
    <t>Jangkang</t>
  </si>
  <si>
    <t xml:space="preserve"> 126.a/BH/X 30/10/1995</t>
  </si>
  <si>
    <t xml:space="preserve"> Jangkang</t>
  </si>
  <si>
    <t>Koperasi Wanita Tunggal Lestari</t>
  </si>
  <si>
    <t xml:space="preserve"> 262/BH/XVII.7/ /IX/DPPK/10 08/09/2010</t>
  </si>
  <si>
    <t>Jumlah Koperasi Kec.Jangkang</t>
  </si>
  <si>
    <t>V</t>
  </si>
  <si>
    <t>KEC. BONTI</t>
  </si>
  <si>
    <t>Bonti</t>
  </si>
  <si>
    <t xml:space="preserve"> Bonti</t>
  </si>
  <si>
    <t>Koperasi Pegawai Negeri Cinta Sejahtera</t>
  </si>
  <si>
    <t xml:space="preserve"> 143/BH/X 19/03/1998</t>
  </si>
  <si>
    <t>Jumlah Koperasi Kec. Bonti</t>
  </si>
  <si>
    <t>VI</t>
  </si>
  <si>
    <t>KEC. MELIAU</t>
  </si>
  <si>
    <t>Meliau</t>
  </si>
  <si>
    <t xml:space="preserve"> Meliau</t>
  </si>
  <si>
    <t>Koperasi Karyawan Harapan Desa</t>
  </si>
  <si>
    <t>1524/BH/X 10/03/1994</t>
  </si>
  <si>
    <t>Koperasi Karyawan Dura Indah Lestari</t>
  </si>
  <si>
    <t xml:space="preserve"> 097/BH/X.2 29/06/2001</t>
  </si>
  <si>
    <t>Koperasi  Serba Usaha Keramat Mulia</t>
  </si>
  <si>
    <t xml:space="preserve"> 300/BH/XVII.7/VI/DPPK/2012 21/06/2012</t>
  </si>
  <si>
    <t>Jumlah  Koperasi Kec. Meliau</t>
  </si>
  <si>
    <t>VII</t>
  </si>
  <si>
    <t>KEC. TAYAN HULU</t>
  </si>
  <si>
    <t>Tayan Hulu</t>
  </si>
  <si>
    <t xml:space="preserve"> Tyn Hulu</t>
  </si>
  <si>
    <t>Koperasi Unit Desa Riak Sungai Sengoret</t>
  </si>
  <si>
    <t xml:space="preserve"> 186/BH/X.2 05/09/2006</t>
  </si>
  <si>
    <t>Tyn Hulu</t>
  </si>
  <si>
    <t>Koperasi Karyawan Karya Sejahtera</t>
  </si>
  <si>
    <t xml:space="preserve"> 1198a/BH/X.2 31/03/1998</t>
  </si>
  <si>
    <t>Koperasi Karyawan Maju Bersama</t>
  </si>
  <si>
    <t xml:space="preserve"> 174/BH/X.2 06/12/2005</t>
  </si>
  <si>
    <t>Koperasi Karyawan RS Mekar Selangit</t>
  </si>
  <si>
    <t>013014/BH/M.KUKM/.2IV/2019 09/04/2019</t>
  </si>
  <si>
    <t>Koperasi Serba Usaha Semarong Multi Guna</t>
  </si>
  <si>
    <t>013110/BH/M.KUKM.2/IV/2019 15/04/2019</t>
  </si>
  <si>
    <t>Koperasi Sumber Anugrah</t>
  </si>
  <si>
    <t xml:space="preserve"> 179/BH/X.2 24/04/2006</t>
  </si>
  <si>
    <t>Jumlah Koperasi Kec. Tayan Hulu</t>
  </si>
  <si>
    <t>VIII</t>
  </si>
  <si>
    <t>KEC. BALAI</t>
  </si>
  <si>
    <t>Balai</t>
  </si>
  <si>
    <t xml:space="preserve"> Balai</t>
  </si>
  <si>
    <t>Koperasi Tiong Kandang</t>
  </si>
  <si>
    <t xml:space="preserve"> 651.a/BH/X 19/10/1995</t>
  </si>
  <si>
    <t>Jumlah Koperasi Kec. Balai</t>
  </si>
  <si>
    <t>IX</t>
  </si>
  <si>
    <t>KEC. TAYAN HILIR</t>
  </si>
  <si>
    <t>Tayan Hilir</t>
  </si>
  <si>
    <t xml:space="preserve"> Tayan Hilir</t>
  </si>
  <si>
    <t>Koperasi Karyawan Gunung Mas Maju Jaya</t>
  </si>
  <si>
    <t xml:space="preserve"> 181/BH/X.2 15/05/2006</t>
  </si>
  <si>
    <t>Koperasi Serba Usaha Ridha Bina Usaha</t>
  </si>
  <si>
    <t xml:space="preserve"> 253/BH/XVII.7/XI/DPPK/2009 23/11/2009</t>
  </si>
  <si>
    <t>Koperasi Serba Usaha Alifu Abadi</t>
  </si>
  <si>
    <t xml:space="preserve"> 280/BH/XVII.7 /VIII/DPPK/11 11/08/2011</t>
  </si>
  <si>
    <t>Koperasi Mekar Lestari</t>
  </si>
  <si>
    <t xml:space="preserve"> 095/BH/X.2 29/06/2001</t>
  </si>
  <si>
    <t>Koperasi Kapitan Jaya</t>
  </si>
  <si>
    <t xml:space="preserve"> 235/BH/X.VII.7/III/DPPK/2009 24/03/2009</t>
  </si>
  <si>
    <t>Koperasi Beruma</t>
  </si>
  <si>
    <t xml:space="preserve"> 303/BH/XVIII.7/VIII/DPPK/2012 13/08/2012</t>
  </si>
  <si>
    <t>Jumlah Koperasi Kec. Tayan Hilir</t>
  </si>
  <si>
    <t>X</t>
  </si>
  <si>
    <t>KEC. TOBA</t>
  </si>
  <si>
    <t>Toba</t>
  </si>
  <si>
    <t>Koperasi Serba Usaha Cipta Karya Mandiri</t>
  </si>
  <si>
    <t xml:space="preserve"> 274/BH/XVII.7/V/DPPK/201 23/05/2011</t>
  </si>
  <si>
    <t>Koperasi Karyawan Surya Agro Palma Palmindo</t>
  </si>
  <si>
    <t>011052/BH/M.KUKLM.2/XII/2018 11/12/18</t>
  </si>
  <si>
    <t>Koperasi Karyawan Modang Harapan Makmur</t>
  </si>
  <si>
    <t>013104/BH/M.KUKM.2/IV/2019 15/04/2019</t>
  </si>
  <si>
    <t>Koperasi Tanjung Harapan</t>
  </si>
  <si>
    <t xml:space="preserve"> 278/BH/XVII.7 /V/DPPK/2011 26/05/2011</t>
  </si>
  <si>
    <t>Koperasi Konsumen Kaseh Serayok</t>
  </si>
  <si>
    <t xml:space="preserve"> 317/BH/XVII.7/ VII/DPPK/2013 22/07/2013</t>
  </si>
  <si>
    <t>Jumlah Koperasi Kec.Toba</t>
  </si>
  <si>
    <t>XI</t>
  </si>
  <si>
    <t>KEC. KEMBAYAN</t>
  </si>
  <si>
    <t>Kembayan</t>
  </si>
  <si>
    <t>Koperasi Unit Desa Usaha Bersama</t>
  </si>
  <si>
    <t xml:space="preserve"> 215/BH/X.2 11/12/2007</t>
  </si>
  <si>
    <t>Koperasi Serba Usaha Sompe</t>
  </si>
  <si>
    <t xml:space="preserve"> 041/BH/X.2 7/5/1999</t>
  </si>
  <si>
    <t>Koperasi Serba Usaha Timpoc</t>
  </si>
  <si>
    <t>076.a/BH/X.II.7/V/DPPK/2007 01/05/20017</t>
  </si>
  <si>
    <t>Koperasi Serba Usaha Batu Tinggi (Bina Persatuan)</t>
  </si>
  <si>
    <t xml:space="preserve"> 093/BH/X.2 28/06/2001</t>
  </si>
  <si>
    <t>Koperasi Serba Usaha Hibunt Majo</t>
  </si>
  <si>
    <t xml:space="preserve"> 260/BH/XVII.7 /VI/DPPK/10 10/06/2010</t>
  </si>
  <si>
    <t>Koperasi Karyawan Plasma Kembayan</t>
  </si>
  <si>
    <t xml:space="preserve"> 271/BH/XVII.7 /I/DPPK/2011 28/1/2011</t>
  </si>
  <si>
    <t>Koperasi Serba Usaha Sumpua Kurama</t>
  </si>
  <si>
    <t xml:space="preserve"> 100/BH/X.2 8/3/2007</t>
  </si>
  <si>
    <t>Koperasi Karyawan Mekar Sejahtera</t>
  </si>
  <si>
    <t>Kop.Karyawan (Kopkar)</t>
  </si>
  <si>
    <t xml:space="preserve"> 133/BH/X.2 6/9/2003</t>
  </si>
  <si>
    <t>Koperasi Bunuo Batas</t>
  </si>
  <si>
    <t xml:space="preserve"> 301/BH/XVII.7/VII/DPPK/2012 5/7/2011</t>
  </si>
  <si>
    <t>KOPERASI KONSUMEN TERIGAS USAHA BERSAMA</t>
  </si>
  <si>
    <t>AHU-0000997.AH.01.26.TAHUN 2019 12/07/2019</t>
  </si>
  <si>
    <t>Jumlah Koperasi Kec. Kembayan</t>
  </si>
  <si>
    <t>XII</t>
  </si>
  <si>
    <t>KEC. BEDUAI</t>
  </si>
  <si>
    <t>Jumlah Koperasi Kec. Beduai</t>
  </si>
  <si>
    <t>6  BH</t>
  </si>
  <si>
    <t>XIII</t>
  </si>
  <si>
    <t>KEC.  NOYAN</t>
  </si>
  <si>
    <t>Noyan</t>
  </si>
  <si>
    <t xml:space="preserve"> Noyan</t>
  </si>
  <si>
    <t>Koperasi Unit Desa Mekar Jaya</t>
  </si>
  <si>
    <t xml:space="preserve"> 326/BH/X 26/4/1996</t>
  </si>
  <si>
    <t>Jumlah Koperasi Kec. Noyan</t>
  </si>
  <si>
    <t>XIV</t>
  </si>
  <si>
    <t>KEC.  SEKAYAM</t>
  </si>
  <si>
    <t>Sekayam</t>
  </si>
  <si>
    <t xml:space="preserve"> Sekayam</t>
  </si>
  <si>
    <t>Koperasi Karyawan Giat Kreatif Maju</t>
  </si>
  <si>
    <t>330/BH/XVII.7/DPPK/2014 10/10/2004</t>
  </si>
  <si>
    <t>-</t>
  </si>
  <si>
    <t>Koppontren Al- Mizan</t>
  </si>
  <si>
    <t xml:space="preserve"> 52/BH/X 10/7/1995</t>
  </si>
  <si>
    <t>Koperasi Serba Usaha Sungai Daun Maju Jaya</t>
  </si>
  <si>
    <t xml:space="preserve"> 171/BH/X.2  13/09/2005</t>
  </si>
  <si>
    <t>Koperasi Serba Usaha Sinar Bayan</t>
  </si>
  <si>
    <t xml:space="preserve"> 194/BH/XVII.7/I/DPPK/2007 31/1/2007</t>
  </si>
  <si>
    <t>Koperasi Sinar Engkuang</t>
  </si>
  <si>
    <t xml:space="preserve"> 273/BH/XVII.7/IV/DPPK/11 4/4/2011</t>
  </si>
  <si>
    <t>Koperasi Sinar Perbatasan Entikong Skyam Indonesia</t>
  </si>
  <si>
    <t xml:space="preserve"> 279/BH/XVII.7 /VI/DPPK/11 8/6/2011</t>
  </si>
  <si>
    <t>Koperasi Wanita Anak Karambay</t>
  </si>
  <si>
    <t xml:space="preserve"> 292/BH/XVII.7/ II/DPPK/2012 15/2/2012</t>
  </si>
  <si>
    <t>Koperasi Wanita Balai Karangan Sejahtera</t>
  </si>
  <si>
    <t>Kop.Wanita (Kopwan)</t>
  </si>
  <si>
    <t xml:space="preserve"> 297/BH/XVII.7/ IV/DPPK/2012 4/4/2012</t>
  </si>
  <si>
    <t>Koperasi Wanita Lancar Bersama</t>
  </si>
  <si>
    <t xml:space="preserve"> 299/BH/XVII.7/IV/DPPK/2012 23/4/2012</t>
  </si>
  <si>
    <t>Jumlah Koperasi Kec. Sekayam</t>
  </si>
  <si>
    <t>XV</t>
  </si>
  <si>
    <t>KEC.  ENTIKONG</t>
  </si>
  <si>
    <t>Entikong</t>
  </si>
  <si>
    <t xml:space="preserve"> Entikong</t>
  </si>
  <si>
    <t>Koperasi Wanita Formula Jaya</t>
  </si>
  <si>
    <t xml:space="preserve"> 190/BH/X.2  12/10/2006</t>
  </si>
  <si>
    <t>Koperasi Pengusaha&amp;Pedagang Perbatasan Indonesia</t>
  </si>
  <si>
    <t xml:space="preserve"> 155/BH/X.2 29/10/2004</t>
  </si>
  <si>
    <t>Jumlah Koperasi Kec.Entikong</t>
  </si>
  <si>
    <t>JUMLAH   ( I  S/D  XV )</t>
  </si>
  <si>
    <t>Kepala Dinas Perindustrian Perdagangan Koperasi</t>
  </si>
  <si>
    <t>dan Usaha Mikro Kabupaten Sanggau</t>
  </si>
  <si>
    <t>Pembina Utama Muda</t>
  </si>
  <si>
    <t>NIP. 19660221 199603 1 002</t>
  </si>
  <si>
    <t xml:space="preserve"> </t>
  </si>
  <si>
    <t>Koperasi Staf Abadi Cemerlang</t>
  </si>
  <si>
    <t xml:space="preserve"> 309/BH/XVII.7/ XII/DPPK/2012 03/12/2012</t>
  </si>
  <si>
    <t>Data bersumber dari ODS (Online Data System) Koperasi</t>
  </si>
  <si>
    <t>PER :OKTOBER S/D DESEMBER 2022</t>
  </si>
  <si>
    <t>02 Maret 2022</t>
  </si>
  <si>
    <t>27 Januari 2022</t>
  </si>
  <si>
    <t>KOPERASI KONSUMEN DHARMA KARYA JAYA</t>
  </si>
  <si>
    <t xml:space="preserve"> 186/BH/X 14/12/1995</t>
  </si>
  <si>
    <t>22 Maret 2022</t>
  </si>
  <si>
    <t>10 Februari 2022</t>
  </si>
  <si>
    <t>14 Maret 2022</t>
  </si>
  <si>
    <t>15 Juni 2022</t>
  </si>
  <si>
    <t>Koperasi Pengayoman Pegawai Departemen Kehakiman Rutan Sanggau</t>
  </si>
  <si>
    <t>19 Februari 2022</t>
  </si>
  <si>
    <t>18 Mei 2022</t>
  </si>
  <si>
    <t>KOPERASI KONSUMEN KARYAWAN SURYA DESA</t>
  </si>
  <si>
    <t>14 Mei 2022</t>
  </si>
  <si>
    <t>KOPERASI KONSUMEN KARYAWAN MANDIRI SANGGAU</t>
  </si>
  <si>
    <t>962/BH/X 15/01/1998</t>
  </si>
  <si>
    <t>5 Februari 2022</t>
  </si>
  <si>
    <t>29 Januari 2022</t>
  </si>
  <si>
    <t>25 Juni 2022</t>
  </si>
  <si>
    <t>23 Februari 2022</t>
  </si>
  <si>
    <t>Primkopol</t>
  </si>
  <si>
    <t>27 Mei 2022</t>
  </si>
  <si>
    <t>KOPERASI KONSUMEN PEGAWAI PLTU SANGGAU</t>
  </si>
  <si>
    <t>AHU-0013480.AH.01.26.TAHUN 2021 18/11/2021</t>
  </si>
  <si>
    <t>136 BH</t>
  </si>
  <si>
    <t>24 Maret 2022</t>
  </si>
  <si>
    <t xml:space="preserve">   31 BH</t>
  </si>
  <si>
    <t>21 BH</t>
  </si>
  <si>
    <t>13  BH</t>
  </si>
  <si>
    <t>12  BH</t>
  </si>
  <si>
    <t>15 Februari 2022</t>
  </si>
  <si>
    <t>17 Desember 2022</t>
  </si>
  <si>
    <t>KOPERASI KONSUMEN PEGAWAI NEGERI SEPAKAT MAJU BERSAMA</t>
  </si>
  <si>
    <t>AHU-0012756.AH.01.26.TAHUN 2021 14/10/2021</t>
  </si>
  <si>
    <t>18 Februari 2022</t>
  </si>
  <si>
    <t>KOPERASI KONSUMEN MANDIRI UTAMA SEJAHTERA</t>
  </si>
  <si>
    <t>AHU-0004488.AH.01.29.TAHUN 2022 27/08/2022</t>
  </si>
  <si>
    <t>48 BH</t>
  </si>
  <si>
    <t>53 BH</t>
  </si>
  <si>
    <t>12 BH</t>
  </si>
  <si>
    <t>KOPERASI KONSUMEN CERDAS BERANI BERMARTABAT</t>
  </si>
  <si>
    <t>Kop. Lainnya</t>
  </si>
  <si>
    <t>AHU-0005372.AH.01.29.TAHUN 2022</t>
  </si>
  <si>
    <t>33 BH</t>
  </si>
  <si>
    <t>17  BH</t>
  </si>
  <si>
    <t>28  BH</t>
  </si>
  <si>
    <t>7  BH</t>
  </si>
  <si>
    <t>31  BH</t>
  </si>
  <si>
    <t>8  BH</t>
  </si>
  <si>
    <t>Sy. Ibnu Marwan, SH, M.Si</t>
  </si>
  <si>
    <t>DIREKTORI DATA KOPERASI KONSUMEN AKTIF</t>
  </si>
  <si>
    <t>84 BH</t>
  </si>
  <si>
    <t>Beduai</t>
  </si>
  <si>
    <t>Sekayan</t>
  </si>
  <si>
    <t>Jumlah Koperasi Konsumsi Aktif Milik Mandiri Kabupaten Sanggau
Tahun 2022 dan 2023</t>
  </si>
  <si>
    <t>DIREKTORI DATA KOPERASI</t>
  </si>
  <si>
    <t>PER : OKTOBER S/D DESEMBER 2023</t>
  </si>
  <si>
    <t>25 Februari 2023</t>
  </si>
  <si>
    <t>21 Maret 2023</t>
  </si>
  <si>
    <t>6 Maret 2023</t>
  </si>
  <si>
    <t>1 Februari 2023</t>
  </si>
  <si>
    <t>4 April 2023</t>
  </si>
  <si>
    <t>8 Mei 2023</t>
  </si>
  <si>
    <t>19 Februari 2023</t>
  </si>
  <si>
    <t>15 April 2023</t>
  </si>
  <si>
    <t>5 Februari 2023</t>
  </si>
  <si>
    <t>14 Januari 2023</t>
  </si>
  <si>
    <t>09 Februari 2023</t>
  </si>
  <si>
    <t>30 Maret 2023</t>
  </si>
  <si>
    <t>31 Maret 2023</t>
  </si>
  <si>
    <t>Produsen</t>
  </si>
  <si>
    <t>Pemasaran</t>
  </si>
  <si>
    <t>Jasa</t>
  </si>
  <si>
    <t>Simpan Pinjam</t>
  </si>
  <si>
    <t>143 BH</t>
  </si>
  <si>
    <t xml:space="preserve">   37 BH</t>
  </si>
  <si>
    <t>26 BH</t>
  </si>
  <si>
    <t>14  BH</t>
  </si>
  <si>
    <t>KOPERASI KONSUMEN KARYAWAN HARAPAN DESA</t>
  </si>
  <si>
    <t>'7 Juni 2023</t>
  </si>
  <si>
    <t>27 Juli 2023</t>
  </si>
  <si>
    <t>9 Mei 2023</t>
  </si>
  <si>
    <t>50 BH</t>
  </si>
  <si>
    <t>12 Juli 2023</t>
  </si>
  <si>
    <t>52 BH</t>
  </si>
  <si>
    <t>34 BH</t>
  </si>
  <si>
    <t>14 Februari 2023</t>
  </si>
  <si>
    <t>16 BH</t>
  </si>
  <si>
    <t>29  BH</t>
  </si>
  <si>
    <t>Jumlah Koperasi Kec. Beduwai</t>
  </si>
  <si>
    <t>17 Maret 2023</t>
  </si>
  <si>
    <t>34  BH</t>
  </si>
  <si>
    <t>481 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</si>
</sst>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_);_(* \(#,##0\);_(* &quot;-&quot;_);_(@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i/>
      <sz val="9"/>
      <name val="Bookman Old Style"/>
      <family val="1"/>
    </font>
    <font>
      <sz val="10"/>
      <name val="Bookman Old Style"/>
      <family val="1"/>
    </font>
    <font>
      <b/>
      <sz val="8"/>
      <name val="Bookman Old Style"/>
      <family val="1"/>
    </font>
    <font>
      <sz val="11"/>
      <name val="Bookman Old Style"/>
      <family val="1"/>
    </font>
    <font>
      <sz val="9"/>
      <color rgb="FFFF0000"/>
      <name val="Bookman Old Style"/>
      <family val="1"/>
    </font>
    <font>
      <b/>
      <sz val="10"/>
      <name val="Bookman Old Style"/>
      <family val="1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8"/>
      <name val="Bookman Old Style"/>
      <family val="1"/>
    </font>
    <font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1"/>
      <color rgb="FF000000"/>
      <name val="Bookman Old Style"/>
      <family val="1"/>
    </font>
    <font>
      <sz val="11"/>
      <color indexed="8"/>
      <name val="Bookman Old Style"/>
      <family val="1"/>
    </font>
    <font>
      <sz val="11"/>
      <color rgb="FF000000"/>
      <name val="Bookman Old Style"/>
      <family val="1"/>
    </font>
    <font>
      <b/>
      <sz val="11"/>
      <color theme="1"/>
      <name val="Bookman Old Style"/>
      <family val="1"/>
    </font>
    <font>
      <i/>
      <sz val="10"/>
      <color indexed="8"/>
      <name val="Bookman Old Style"/>
      <family val="1"/>
    </font>
    <font>
      <b/>
      <sz val="12"/>
      <name val="Bookman Old Style"/>
      <family val="1"/>
    </font>
    <font>
      <sz val="12"/>
      <name val="Bookman Old Style"/>
      <family val="1"/>
    </font>
    <font>
      <b/>
      <u/>
      <sz val="9"/>
      <color theme="1"/>
      <name val="Bookman Old Style"/>
      <family val="1"/>
    </font>
    <font>
      <b/>
      <u/>
      <sz val="12"/>
      <color theme="1"/>
      <name val="Bookman Old Style"/>
      <family val="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9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4" fillId="5" borderId="0" xfId="1" applyFont="1" applyFill="1"/>
    <xf numFmtId="164" fontId="4" fillId="5" borderId="0" xfId="2" applyFont="1" applyFill="1"/>
    <xf numFmtId="0" fontId="9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4" fillId="0" borderId="0" xfId="1" applyFont="1"/>
    <xf numFmtId="164" fontId="4" fillId="0" borderId="0" xfId="2" applyFont="1" applyFill="1" applyBorder="1" applyAlignment="1">
      <alignment horizontal="right"/>
    </xf>
    <xf numFmtId="0" fontId="4" fillId="7" borderId="11" xfId="1" applyFont="1" applyFill="1" applyBorder="1" applyAlignment="1">
      <alignment horizontal="center"/>
    </xf>
    <xf numFmtId="0" fontId="7" fillId="7" borderId="11" xfId="1" applyFont="1" applyFill="1" applyBorder="1" applyAlignment="1">
      <alignment horizontal="left"/>
    </xf>
    <xf numFmtId="0" fontId="4" fillId="7" borderId="0" xfId="1" applyFont="1" applyFill="1"/>
    <xf numFmtId="164" fontId="4" fillId="7" borderId="0" xfId="2" applyFont="1" applyFill="1" applyBorder="1" applyAlignment="1">
      <alignment horizontal="right"/>
    </xf>
    <xf numFmtId="0" fontId="6" fillId="8" borderId="11" xfId="1" applyFont="1" applyFill="1" applyBorder="1" applyAlignment="1">
      <alignment horizontal="center"/>
    </xf>
    <xf numFmtId="0" fontId="6" fillId="8" borderId="11" xfId="1" applyFont="1" applyFill="1" applyBorder="1"/>
    <xf numFmtId="0" fontId="6" fillId="8" borderId="1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/>
    </xf>
    <xf numFmtId="164" fontId="6" fillId="8" borderId="11" xfId="2" applyFont="1" applyFill="1" applyBorder="1" applyAlignment="1">
      <alignment horizontal="center"/>
    </xf>
    <xf numFmtId="164" fontId="6" fillId="8" borderId="11" xfId="2" applyFont="1" applyFill="1" applyBorder="1"/>
    <xf numFmtId="0" fontId="5" fillId="8" borderId="0" xfId="1" applyFont="1" applyFill="1"/>
    <xf numFmtId="164" fontId="5" fillId="8" borderId="0" xfId="2" applyFont="1" applyFill="1" applyBorder="1"/>
    <xf numFmtId="0" fontId="6" fillId="8" borderId="10" xfId="1" applyFont="1" applyFill="1" applyBorder="1"/>
    <xf numFmtId="0" fontId="6" fillId="8" borderId="10" xfId="1" applyFont="1" applyFill="1" applyBorder="1" applyAlignment="1">
      <alignment horizontal="center" vertical="center"/>
    </xf>
    <xf numFmtId="0" fontId="11" fillId="8" borderId="11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center"/>
    </xf>
    <xf numFmtId="14" fontId="6" fillId="8" borderId="10" xfId="1" applyNumberFormat="1" applyFont="1" applyFill="1" applyBorder="1" applyAlignment="1">
      <alignment horizontal="center"/>
    </xf>
    <xf numFmtId="164" fontId="6" fillId="8" borderId="10" xfId="2" applyFont="1" applyFill="1" applyBorder="1" applyAlignment="1">
      <alignment horizontal="center"/>
    </xf>
    <xf numFmtId="164" fontId="6" fillId="8" borderId="10" xfId="2" quotePrefix="1" applyFont="1" applyFill="1" applyBorder="1" applyAlignment="1">
      <alignment horizontal="center"/>
    </xf>
    <xf numFmtId="164" fontId="6" fillId="8" borderId="10" xfId="2" applyFont="1" applyFill="1" applyBorder="1"/>
    <xf numFmtId="164" fontId="6" fillId="8" borderId="5" xfId="2" applyFont="1" applyFill="1" applyBorder="1"/>
    <xf numFmtId="14" fontId="6" fillId="8" borderId="11" xfId="1" applyNumberFormat="1" applyFont="1" applyFill="1" applyBorder="1" applyAlignment="1">
      <alignment horizontal="center"/>
    </xf>
    <xf numFmtId="164" fontId="6" fillId="8" borderId="11" xfId="2" quotePrefix="1" applyFont="1" applyFill="1" applyBorder="1" applyAlignment="1">
      <alignment horizontal="center"/>
    </xf>
    <xf numFmtId="0" fontId="5" fillId="9" borderId="0" xfId="1" applyFont="1" applyFill="1"/>
    <xf numFmtId="0" fontId="6" fillId="9" borderId="0" xfId="1" applyFont="1" applyFill="1"/>
    <xf numFmtId="0" fontId="6" fillId="8" borderId="0" xfId="1" applyFont="1" applyFill="1"/>
    <xf numFmtId="0" fontId="11" fillId="8" borderId="0" xfId="1" applyFont="1" applyFill="1" applyAlignment="1">
      <alignment horizontal="center" vertical="center"/>
    </xf>
    <xf numFmtId="0" fontId="6" fillId="8" borderId="5" xfId="1" applyFont="1" applyFill="1" applyBorder="1"/>
    <xf numFmtId="0" fontId="6" fillId="8" borderId="5" xfId="1" applyFont="1" applyFill="1" applyBorder="1" applyAlignment="1">
      <alignment horizontal="center"/>
    </xf>
    <xf numFmtId="14" fontId="6" fillId="8" borderId="5" xfId="1" applyNumberFormat="1" applyFont="1" applyFill="1" applyBorder="1" applyAlignment="1">
      <alignment horizontal="center"/>
    </xf>
    <xf numFmtId="164" fontId="6" fillId="8" borderId="5" xfId="2" applyFont="1" applyFill="1" applyBorder="1" applyAlignment="1">
      <alignment horizontal="center"/>
    </xf>
    <xf numFmtId="15" fontId="6" fillId="8" borderId="5" xfId="2" quotePrefix="1" applyNumberFormat="1" applyFont="1" applyFill="1" applyBorder="1" applyAlignment="1">
      <alignment horizontal="center"/>
    </xf>
    <xf numFmtId="0" fontId="6" fillId="8" borderId="11" xfId="1" quotePrefix="1" applyFont="1" applyFill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10" borderId="11" xfId="1" applyFont="1" applyFill="1" applyBorder="1"/>
    <xf numFmtId="0" fontId="7" fillId="10" borderId="11" xfId="1" applyFont="1" applyFill="1" applyBorder="1" applyAlignment="1">
      <alignment horizontal="center" vertical="center"/>
    </xf>
    <xf numFmtId="14" fontId="7" fillId="10" borderId="11" xfId="1" applyNumberFormat="1" applyFont="1" applyFill="1" applyBorder="1" applyAlignment="1">
      <alignment horizontal="center"/>
    </xf>
    <xf numFmtId="164" fontId="7" fillId="10" borderId="11" xfId="1" applyNumberFormat="1" applyFont="1" applyFill="1" applyBorder="1" applyAlignment="1">
      <alignment horizontal="center"/>
    </xf>
    <xf numFmtId="164" fontId="4" fillId="0" borderId="0" xfId="1" applyNumberFormat="1" applyFont="1"/>
    <xf numFmtId="0" fontId="7" fillId="7" borderId="11" xfId="1" applyFont="1" applyFill="1" applyBorder="1" applyAlignment="1">
      <alignment horizontal="center"/>
    </xf>
    <xf numFmtId="0" fontId="7" fillId="7" borderId="11" xfId="1" applyFont="1" applyFill="1" applyBorder="1"/>
    <xf numFmtId="0" fontId="6" fillId="7" borderId="11" xfId="1" applyFont="1" applyFill="1" applyBorder="1"/>
    <xf numFmtId="0" fontId="6" fillId="7" borderId="11" xfId="1" applyFont="1" applyFill="1" applyBorder="1" applyAlignment="1">
      <alignment horizontal="center"/>
    </xf>
    <xf numFmtId="14" fontId="6" fillId="7" borderId="11" xfId="1" applyNumberFormat="1" applyFont="1" applyFill="1" applyBorder="1" applyAlignment="1">
      <alignment horizontal="center"/>
    </xf>
    <xf numFmtId="0" fontId="5" fillId="7" borderId="0" xfId="1" applyFont="1" applyFill="1"/>
    <xf numFmtId="0" fontId="7" fillId="8" borderId="11" xfId="1" applyFont="1" applyFill="1" applyBorder="1" applyAlignment="1">
      <alignment horizontal="center" vertical="center"/>
    </xf>
    <xf numFmtId="164" fontId="5" fillId="7" borderId="0" xfId="2" applyFont="1" applyFill="1" applyBorder="1"/>
    <xf numFmtId="0" fontId="6" fillId="8" borderId="5" xfId="1" applyFont="1" applyFill="1" applyBorder="1" applyAlignment="1">
      <alignment horizontal="center" vertical="center"/>
    </xf>
    <xf numFmtId="0" fontId="7" fillId="10" borderId="11" xfId="1" applyFont="1" applyFill="1" applyBorder="1" applyAlignment="1">
      <alignment horizontal="center"/>
    </xf>
    <xf numFmtId="0" fontId="7" fillId="7" borderId="10" xfId="1" applyFont="1" applyFill="1" applyBorder="1" applyAlignment="1">
      <alignment horizontal="center"/>
    </xf>
    <xf numFmtId="0" fontId="7" fillId="7" borderId="10" xfId="1" applyFont="1" applyFill="1" applyBorder="1"/>
    <xf numFmtId="0" fontId="7" fillId="7" borderId="10" xfId="1" applyFont="1" applyFill="1" applyBorder="1" applyAlignment="1">
      <alignment horizontal="center" vertical="center"/>
    </xf>
    <xf numFmtId="164" fontId="7" fillId="7" borderId="10" xfId="1" applyNumberFormat="1" applyFont="1" applyFill="1" applyBorder="1" applyAlignment="1">
      <alignment horizontal="center"/>
    </xf>
    <xf numFmtId="0" fontId="7" fillId="8" borderId="10" xfId="1" applyFont="1" applyFill="1" applyBorder="1" applyAlignment="1">
      <alignment horizontal="center" vertical="center"/>
    </xf>
    <xf numFmtId="164" fontId="7" fillId="0" borderId="0" xfId="1" applyNumberFormat="1" applyFont="1"/>
    <xf numFmtId="0" fontId="7" fillId="7" borderId="1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left"/>
    </xf>
    <xf numFmtId="0" fontId="7" fillId="10" borderId="11" xfId="1" applyFont="1" applyFill="1" applyBorder="1" applyAlignment="1">
      <alignment horizontal="left"/>
    </xf>
    <xf numFmtId="164" fontId="7" fillId="10" borderId="11" xfId="1" applyNumberFormat="1" applyFont="1" applyFill="1" applyBorder="1" applyAlignment="1">
      <alignment horizontal="left"/>
    </xf>
    <xf numFmtId="0" fontId="7" fillId="7" borderId="11" xfId="1" applyFont="1" applyFill="1" applyBorder="1" applyAlignment="1">
      <alignment horizontal="left" vertical="center"/>
    </xf>
    <xf numFmtId="0" fontId="6" fillId="7" borderId="11" xfId="1" applyFont="1" applyFill="1" applyBorder="1" applyAlignment="1">
      <alignment horizontal="left"/>
    </xf>
    <xf numFmtId="0" fontId="6" fillId="8" borderId="11" xfId="1" applyFont="1" applyFill="1" applyBorder="1" applyAlignment="1">
      <alignment vertical="center"/>
    </xf>
    <xf numFmtId="0" fontId="6" fillId="8" borderId="11" xfId="1" applyFont="1" applyFill="1" applyBorder="1" applyAlignment="1">
      <alignment vertical="center" wrapText="1"/>
    </xf>
    <xf numFmtId="14" fontId="6" fillId="8" borderId="11" xfId="1" applyNumberFormat="1" applyFont="1" applyFill="1" applyBorder="1" applyAlignment="1">
      <alignment horizontal="center" vertical="center"/>
    </xf>
    <xf numFmtId="164" fontId="6" fillId="8" borderId="11" xfId="2" applyFont="1" applyFill="1" applyBorder="1" applyAlignment="1">
      <alignment horizontal="center" vertical="center"/>
    </xf>
    <xf numFmtId="164" fontId="6" fillId="8" borderId="11" xfId="2" quotePrefix="1" applyFont="1" applyFill="1" applyBorder="1" applyAlignment="1">
      <alignment horizontal="center" vertical="center"/>
    </xf>
    <xf numFmtId="164" fontId="6" fillId="8" borderId="11" xfId="2" applyFont="1" applyFill="1" applyBorder="1" applyAlignment="1">
      <alignment vertical="center"/>
    </xf>
    <xf numFmtId="0" fontId="5" fillId="11" borderId="0" xfId="1" applyFont="1" applyFill="1" applyAlignment="1">
      <alignment vertical="center"/>
    </xf>
    <xf numFmtId="0" fontId="5" fillId="0" borderId="11" xfId="1" applyFont="1" applyBorder="1" applyAlignment="1">
      <alignment horizontal="center" vertical="center"/>
    </xf>
    <xf numFmtId="14" fontId="6" fillId="10" borderId="11" xfId="1" applyNumberFormat="1" applyFont="1" applyFill="1" applyBorder="1" applyAlignment="1">
      <alignment horizontal="center"/>
    </xf>
    <xf numFmtId="164" fontId="4" fillId="0" borderId="0" xfId="2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 vertical="center"/>
    </xf>
    <xf numFmtId="164" fontId="4" fillId="7" borderId="0" xfId="2" applyFont="1" applyFill="1" applyBorder="1" applyAlignment="1">
      <alignment horizontal="center"/>
    </xf>
    <xf numFmtId="164" fontId="4" fillId="8" borderId="0" xfId="2" applyFont="1" applyFill="1" applyBorder="1" applyAlignment="1">
      <alignment horizontal="center"/>
    </xf>
    <xf numFmtId="0" fontId="5" fillId="3" borderId="0" xfId="1" applyFont="1" applyFill="1"/>
    <xf numFmtId="0" fontId="6" fillId="8" borderId="10" xfId="1" quotePrefix="1" applyFont="1" applyFill="1" applyBorder="1" applyAlignment="1">
      <alignment horizontal="center"/>
    </xf>
    <xf numFmtId="0" fontId="7" fillId="10" borderId="5" xfId="1" applyFont="1" applyFill="1" applyBorder="1" applyAlignment="1">
      <alignment horizontal="left"/>
    </xf>
    <xf numFmtId="164" fontId="6" fillId="8" borderId="11" xfId="1" applyNumberFormat="1" applyFont="1" applyFill="1" applyBorder="1" applyAlignment="1">
      <alignment horizontal="right" vertical="center"/>
    </xf>
    <xf numFmtId="164" fontId="7" fillId="8" borderId="11" xfId="1" applyNumberFormat="1" applyFont="1" applyFill="1" applyBorder="1" applyAlignment="1">
      <alignment horizontal="center"/>
    </xf>
    <xf numFmtId="14" fontId="7" fillId="7" borderId="11" xfId="1" applyNumberFormat="1" applyFont="1" applyFill="1" applyBorder="1" applyAlignment="1">
      <alignment horizontal="center"/>
    </xf>
    <xf numFmtId="0" fontId="6" fillId="8" borderId="11" xfId="1" applyFont="1" applyFill="1" applyBorder="1" applyAlignment="1">
      <alignment horizontal="left"/>
    </xf>
    <xf numFmtId="164" fontId="6" fillId="8" borderId="11" xfId="2" applyFont="1" applyFill="1" applyBorder="1" applyAlignment="1">
      <alignment horizontal="right"/>
    </xf>
    <xf numFmtId="0" fontId="13" fillId="8" borderId="11" xfId="1" applyFont="1" applyFill="1" applyBorder="1" applyAlignment="1">
      <alignment vertical="center"/>
    </xf>
    <xf numFmtId="0" fontId="5" fillId="0" borderId="0" xfId="1" applyFont="1" applyAlignment="1">
      <alignment horizontal="center" vertical="center"/>
    </xf>
    <xf numFmtId="164" fontId="6" fillId="8" borderId="11" xfId="2" applyFont="1" applyFill="1" applyBorder="1" applyAlignment="1">
      <alignment horizontal="right" vertical="center"/>
    </xf>
    <xf numFmtId="0" fontId="5" fillId="8" borderId="0" xfId="1" applyFont="1" applyFill="1" applyAlignment="1">
      <alignment vertical="center"/>
    </xf>
    <xf numFmtId="0" fontId="7" fillId="10" borderId="11" xfId="1" applyFont="1" applyFill="1" applyBorder="1" applyAlignment="1">
      <alignment vertical="center"/>
    </xf>
    <xf numFmtId="14" fontId="7" fillId="10" borderId="11" xfId="1" applyNumberFormat="1" applyFont="1" applyFill="1" applyBorder="1" applyAlignment="1">
      <alignment horizontal="center" vertical="center"/>
    </xf>
    <xf numFmtId="164" fontId="7" fillId="10" borderId="11" xfId="1" applyNumberFormat="1" applyFont="1" applyFill="1" applyBorder="1" applyAlignment="1">
      <alignment horizontal="center" vertical="center"/>
    </xf>
    <xf numFmtId="164" fontId="5" fillId="8" borderId="0" xfId="1" applyNumberFormat="1" applyFont="1" applyFill="1" applyAlignment="1">
      <alignment vertical="center"/>
    </xf>
    <xf numFmtId="0" fontId="7" fillId="10" borderId="5" xfId="1" applyFont="1" applyFill="1" applyBorder="1"/>
    <xf numFmtId="0" fontId="7" fillId="10" borderId="5" xfId="1" applyFont="1" applyFill="1" applyBorder="1" applyAlignment="1">
      <alignment horizontal="center" vertical="center"/>
    </xf>
    <xf numFmtId="164" fontId="5" fillId="8" borderId="0" xfId="1" applyNumberFormat="1" applyFont="1" applyFill="1"/>
    <xf numFmtId="0" fontId="6" fillId="8" borderId="0" xfId="1" applyFont="1" applyFill="1" applyAlignment="1">
      <alignment horizontal="center" vertical="center"/>
    </xf>
    <xf numFmtId="164" fontId="14" fillId="3" borderId="12" xfId="2" applyFont="1" applyFill="1" applyBorder="1"/>
    <xf numFmtId="0" fontId="6" fillId="8" borderId="11" xfId="1" applyFont="1" applyFill="1" applyBorder="1" applyAlignment="1">
      <alignment horizontal="left" vertical="center" wrapText="1"/>
    </xf>
    <xf numFmtId="0" fontId="6" fillId="8" borderId="9" xfId="1" applyFont="1" applyFill="1" applyBorder="1"/>
    <xf numFmtId="0" fontId="7" fillId="8" borderId="5" xfId="1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/>
    </xf>
    <xf numFmtId="14" fontId="6" fillId="8" borderId="9" xfId="1" applyNumberFormat="1" applyFont="1" applyFill="1" applyBorder="1" applyAlignment="1">
      <alignment horizontal="center"/>
    </xf>
    <xf numFmtId="164" fontId="6" fillId="8" borderId="9" xfId="2" applyFont="1" applyFill="1" applyBorder="1" applyAlignment="1">
      <alignment horizontal="center"/>
    </xf>
    <xf numFmtId="164" fontId="6" fillId="8" borderId="9" xfId="2" applyFont="1" applyFill="1" applyBorder="1"/>
    <xf numFmtId="0" fontId="4" fillId="8" borderId="5" xfId="1" applyFont="1" applyFill="1" applyBorder="1" applyAlignment="1">
      <alignment horizontal="center"/>
    </xf>
    <xf numFmtId="0" fontId="7" fillId="10" borderId="5" xfId="1" applyFont="1" applyFill="1" applyBorder="1" applyAlignment="1">
      <alignment vertical="center"/>
    </xf>
    <xf numFmtId="0" fontId="4" fillId="10" borderId="5" xfId="1" applyFont="1" applyFill="1" applyBorder="1" applyAlignment="1">
      <alignment vertical="center"/>
    </xf>
    <xf numFmtId="0" fontId="4" fillId="10" borderId="5" xfId="1" applyFont="1" applyFill="1" applyBorder="1" applyAlignment="1">
      <alignment horizontal="center" vertical="center"/>
    </xf>
    <xf numFmtId="14" fontId="4" fillId="10" borderId="5" xfId="1" applyNumberFormat="1" applyFont="1" applyFill="1" applyBorder="1" applyAlignment="1">
      <alignment horizontal="center" vertical="center"/>
    </xf>
    <xf numFmtId="164" fontId="4" fillId="10" borderId="5" xfId="1" applyNumberFormat="1" applyFont="1" applyFill="1" applyBorder="1" applyAlignment="1">
      <alignment horizontal="center" vertical="center"/>
    </xf>
    <xf numFmtId="0" fontId="5" fillId="12" borderId="5" xfId="1" applyFont="1" applyFill="1" applyBorder="1" applyAlignment="1">
      <alignment horizontal="center"/>
    </xf>
    <xf numFmtId="0" fontId="16" fillId="12" borderId="5" xfId="1" applyFont="1" applyFill="1" applyBorder="1" applyAlignment="1">
      <alignment horizontal="center" vertical="center"/>
    </xf>
    <xf numFmtId="0" fontId="4" fillId="12" borderId="5" xfId="1" applyFont="1" applyFill="1" applyBorder="1" applyAlignment="1">
      <alignment vertical="center"/>
    </xf>
    <xf numFmtId="0" fontId="5" fillId="12" borderId="0" xfId="1" applyFont="1" applyFill="1"/>
    <xf numFmtId="0" fontId="5" fillId="12" borderId="10" xfId="1" applyFont="1" applyFill="1" applyBorder="1" applyAlignment="1">
      <alignment horizontal="center"/>
    </xf>
    <xf numFmtId="0" fontId="16" fillId="12" borderId="10" xfId="1" applyFont="1" applyFill="1" applyBorder="1" applyAlignment="1">
      <alignment horizontal="center" vertical="center"/>
    </xf>
    <xf numFmtId="0" fontId="4" fillId="12" borderId="10" xfId="1" applyFont="1" applyFill="1" applyBorder="1" applyAlignment="1">
      <alignment vertical="center"/>
    </xf>
    <xf numFmtId="164" fontId="4" fillId="12" borderId="0" xfId="1" applyNumberFormat="1" applyFont="1" applyFill="1"/>
    <xf numFmtId="0" fontId="7" fillId="0" borderId="0" xfId="1" applyFont="1"/>
    <xf numFmtId="14" fontId="4" fillId="0" borderId="0" xfId="1" applyNumberFormat="1" applyFont="1" applyAlignment="1">
      <alignment horizontal="center"/>
    </xf>
    <xf numFmtId="164" fontId="4" fillId="0" borderId="0" xfId="2" applyFont="1" applyBorder="1"/>
    <xf numFmtId="14" fontId="5" fillId="0" borderId="0" xfId="1" applyNumberFormat="1" applyFont="1" applyAlignment="1">
      <alignment horizontal="center"/>
    </xf>
    <xf numFmtId="164" fontId="5" fillId="0" borderId="0" xfId="2" applyFont="1" applyBorder="1"/>
    <xf numFmtId="164" fontId="5" fillId="0" borderId="0" xfId="2" applyFont="1" applyFill="1" applyBorder="1"/>
    <xf numFmtId="164" fontId="5" fillId="0" borderId="0" xfId="2" applyFont="1" applyBorder="1" applyAlignment="1">
      <alignment horizontal="center"/>
    </xf>
    <xf numFmtId="164" fontId="5" fillId="0" borderId="0" xfId="1" applyNumberFormat="1" applyFont="1"/>
    <xf numFmtId="0" fontId="19" fillId="0" borderId="0" xfId="1" applyFont="1"/>
    <xf numFmtId="0" fontId="20" fillId="0" borderId="0" xfId="1" applyFont="1"/>
    <xf numFmtId="0" fontId="5" fillId="8" borderId="0" xfId="1" applyFont="1" applyFill="1" applyAlignment="1">
      <alignment horizontal="center"/>
    </xf>
    <xf numFmtId="0" fontId="21" fillId="0" borderId="0" xfId="0" applyFont="1"/>
    <xf numFmtId="0" fontId="26" fillId="4" borderId="1" xfId="0" applyFont="1" applyFill="1" applyBorder="1" applyAlignment="1">
      <alignment horizontal="left" vertical="center" indent="2"/>
    </xf>
    <xf numFmtId="0" fontId="26" fillId="4" borderId="2" xfId="0" applyFont="1" applyFill="1" applyBorder="1" applyAlignment="1">
      <alignment horizontal="left" vertical="center" indent="2"/>
    </xf>
    <xf numFmtId="0" fontId="26" fillId="5" borderId="1" xfId="0" applyFont="1" applyFill="1" applyBorder="1" applyAlignment="1">
      <alignment vertical="center"/>
    </xf>
    <xf numFmtId="0" fontId="26" fillId="5" borderId="2" xfId="0" applyFont="1" applyFill="1" applyBorder="1" applyAlignment="1">
      <alignment vertical="center"/>
    </xf>
    <xf numFmtId="0" fontId="25" fillId="0" borderId="0" xfId="0" applyFont="1"/>
    <xf numFmtId="0" fontId="26" fillId="6" borderId="1" xfId="0" applyFont="1" applyFill="1" applyBorder="1" applyAlignment="1">
      <alignment vertical="center"/>
    </xf>
    <xf numFmtId="0" fontId="26" fillId="6" borderId="2" xfId="0" applyFont="1" applyFill="1" applyBorder="1" applyAlignment="1">
      <alignment vertical="center"/>
    </xf>
    <xf numFmtId="0" fontId="25" fillId="8" borderId="1" xfId="0" applyFont="1" applyFill="1" applyBorder="1" applyAlignment="1">
      <alignment horizontal="left" indent="3"/>
    </xf>
    <xf numFmtId="0" fontId="25" fillId="8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left" indent="2"/>
    </xf>
    <xf numFmtId="41" fontId="25" fillId="0" borderId="0" xfId="0" applyNumberFormat="1" applyFont="1"/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center"/>
    </xf>
    <xf numFmtId="0" fontId="27" fillId="4" borderId="0" xfId="0" applyFont="1" applyFill="1" applyAlignment="1">
      <alignment horizontal="center" vertical="center" wrapText="1"/>
    </xf>
    <xf numFmtId="0" fontId="21" fillId="8" borderId="0" xfId="0" applyFont="1" applyFill="1"/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8" fillId="2" borderId="10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41" fontId="21" fillId="8" borderId="22" xfId="6" applyFont="1" applyFill="1" applyBorder="1" applyAlignment="1" applyProtection="1">
      <alignment horizontal="center"/>
    </xf>
    <xf numFmtId="0" fontId="28" fillId="13" borderId="11" xfId="0" applyFont="1" applyFill="1" applyBorder="1" applyAlignment="1">
      <alignment horizontal="center" vertical="center"/>
    </xf>
    <xf numFmtId="41" fontId="21" fillId="5" borderId="20" xfId="6" applyFont="1" applyFill="1" applyBorder="1" applyAlignment="1" applyProtection="1">
      <alignment horizontal="center" vertical="center"/>
    </xf>
    <xf numFmtId="41" fontId="21" fillId="6" borderId="20" xfId="6" applyFont="1" applyFill="1" applyBorder="1" applyAlignment="1" applyProtection="1">
      <alignment horizontal="center" vertical="center"/>
    </xf>
    <xf numFmtId="41" fontId="21" fillId="0" borderId="20" xfId="6" applyFont="1" applyFill="1" applyBorder="1" applyAlignment="1" applyProtection="1">
      <alignment horizontal="center" vertical="center"/>
    </xf>
    <xf numFmtId="41" fontId="21" fillId="0" borderId="21" xfId="6" applyFont="1" applyFill="1" applyBorder="1" applyAlignment="1" applyProtection="1">
      <alignment horizontal="center" vertical="center"/>
    </xf>
    <xf numFmtId="41" fontId="21" fillId="0" borderId="9" xfId="6" applyFont="1" applyFill="1" applyBorder="1" applyAlignment="1" applyProtection="1">
      <alignment horizontal="center" vertical="center"/>
    </xf>
    <xf numFmtId="41" fontId="21" fillId="0" borderId="22" xfId="6" applyFont="1" applyFill="1" applyBorder="1" applyAlignment="1" applyProtection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4" borderId="20" xfId="0" applyFont="1" applyFill="1" applyBorder="1" applyAlignment="1">
      <alignment horizontal="center"/>
    </xf>
    <xf numFmtId="0" fontId="25" fillId="5" borderId="20" xfId="0" applyFont="1" applyFill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28" fillId="13" borderId="10" xfId="0" applyFont="1" applyFill="1" applyBorder="1" applyAlignment="1">
      <alignment horizontal="center" vertical="center"/>
    </xf>
    <xf numFmtId="0" fontId="25" fillId="8" borderId="17" xfId="0" applyFont="1" applyFill="1" applyBorder="1" applyAlignment="1">
      <alignment vertical="center"/>
    </xf>
    <xf numFmtId="0" fontId="25" fillId="8" borderId="17" xfId="0" applyFont="1" applyFill="1" applyBorder="1" applyAlignment="1">
      <alignment horizontal="center"/>
    </xf>
    <xf numFmtId="41" fontId="21" fillId="8" borderId="20" xfId="6" applyFont="1" applyFill="1" applyBorder="1" applyAlignment="1" applyProtection="1">
      <alignment horizontal="center" vertical="center"/>
    </xf>
    <xf numFmtId="0" fontId="13" fillId="8" borderId="20" xfId="0" applyFont="1" applyFill="1" applyBorder="1" applyAlignment="1">
      <alignment horizontal="center" vertical="center"/>
    </xf>
    <xf numFmtId="0" fontId="25" fillId="8" borderId="0" xfId="0" applyFont="1" applyFill="1"/>
    <xf numFmtId="0" fontId="4" fillId="8" borderId="0" xfId="1" applyFont="1" applyFill="1" applyAlignment="1">
      <alignment horizontal="center"/>
    </xf>
    <xf numFmtId="164" fontId="4" fillId="5" borderId="0" xfId="7" applyFont="1" applyFill="1"/>
    <xf numFmtId="0" fontId="9" fillId="8" borderId="11" xfId="1" applyFont="1" applyFill="1" applyBorder="1" applyAlignment="1">
      <alignment horizontal="center"/>
    </xf>
    <xf numFmtId="164" fontId="4" fillId="0" borderId="0" xfId="7" applyFont="1" applyFill="1" applyBorder="1" applyAlignment="1">
      <alignment horizontal="right"/>
    </xf>
    <xf numFmtId="0" fontId="17" fillId="7" borderId="11" xfId="1" applyFont="1" applyFill="1" applyBorder="1" applyAlignment="1">
      <alignment horizontal="center"/>
    </xf>
    <xf numFmtId="0" fontId="29" fillId="7" borderId="11" xfId="1" applyFont="1" applyFill="1" applyBorder="1" applyAlignment="1">
      <alignment horizontal="left"/>
    </xf>
    <xf numFmtId="0" fontId="17" fillId="7" borderId="0" xfId="1" applyFont="1" applyFill="1"/>
    <xf numFmtId="164" fontId="17" fillId="7" borderId="0" xfId="7" applyFont="1" applyFill="1" applyBorder="1" applyAlignment="1">
      <alignment horizontal="right"/>
    </xf>
    <xf numFmtId="164" fontId="6" fillId="8" borderId="11" xfId="7" applyFont="1" applyFill="1" applyBorder="1" applyAlignment="1">
      <alignment horizontal="center"/>
    </xf>
    <xf numFmtId="164" fontId="6" fillId="8" borderId="11" xfId="7" applyFont="1" applyFill="1" applyBorder="1"/>
    <xf numFmtId="164" fontId="5" fillId="8" borderId="0" xfId="7" applyFont="1" applyFill="1" applyBorder="1"/>
    <xf numFmtId="164" fontId="6" fillId="8" borderId="10" xfId="7" applyFont="1" applyFill="1" applyBorder="1" applyAlignment="1">
      <alignment horizontal="center"/>
    </xf>
    <xf numFmtId="164" fontId="6" fillId="8" borderId="10" xfId="7" quotePrefix="1" applyFont="1" applyFill="1" applyBorder="1" applyAlignment="1">
      <alignment horizontal="center"/>
    </xf>
    <xf numFmtId="164" fontId="6" fillId="8" borderId="10" xfId="7" applyFont="1" applyFill="1" applyBorder="1"/>
    <xf numFmtId="164" fontId="6" fillId="8" borderId="5" xfId="7" applyFont="1" applyFill="1" applyBorder="1"/>
    <xf numFmtId="164" fontId="6" fillId="8" borderId="11" xfId="7" quotePrefix="1" applyFont="1" applyFill="1" applyBorder="1" applyAlignment="1">
      <alignment horizontal="center"/>
    </xf>
    <xf numFmtId="164" fontId="6" fillId="8" borderId="5" xfId="7" applyFont="1" applyFill="1" applyBorder="1" applyAlignment="1">
      <alignment horizontal="center"/>
    </xf>
    <xf numFmtId="15" fontId="6" fillId="8" borderId="5" xfId="7" quotePrefix="1" applyNumberFormat="1" applyFont="1" applyFill="1" applyBorder="1" applyAlignment="1">
      <alignment horizontal="center"/>
    </xf>
    <xf numFmtId="0" fontId="6" fillId="8" borderId="10" xfId="1" applyFont="1" applyFill="1" applyBorder="1" applyAlignment="1">
      <alignment horizontal="center" vertical="top"/>
    </xf>
    <xf numFmtId="0" fontId="6" fillId="14" borderId="11" xfId="1" applyFont="1" applyFill="1" applyBorder="1" applyAlignment="1">
      <alignment horizontal="right" vertical="center"/>
    </xf>
    <xf numFmtId="0" fontId="6" fillId="14" borderId="11" xfId="1" applyFont="1" applyFill="1" applyBorder="1" applyAlignment="1">
      <alignment horizontal="center" vertical="center"/>
    </xf>
    <xf numFmtId="164" fontId="6" fillId="8" borderId="11" xfId="7" applyFont="1" applyFill="1" applyBorder="1" applyAlignment="1">
      <alignment horizontal="center" vertical="center"/>
    </xf>
    <xf numFmtId="164" fontId="6" fillId="8" borderId="11" xfId="7" applyFont="1" applyFill="1" applyBorder="1" applyAlignment="1">
      <alignment vertical="center"/>
    </xf>
    <xf numFmtId="0" fontId="29" fillId="7" borderId="11" xfId="1" applyFont="1" applyFill="1" applyBorder="1" applyAlignment="1">
      <alignment horizontal="center"/>
    </xf>
    <xf numFmtId="0" fontId="29" fillId="7" borderId="11" xfId="1" applyFont="1" applyFill="1" applyBorder="1"/>
    <xf numFmtId="0" fontId="30" fillId="7" borderId="11" xfId="1" applyFont="1" applyFill="1" applyBorder="1"/>
    <xf numFmtId="0" fontId="30" fillId="7" borderId="11" xfId="1" applyFont="1" applyFill="1" applyBorder="1" applyAlignment="1">
      <alignment horizontal="center"/>
    </xf>
    <xf numFmtId="14" fontId="30" fillId="7" borderId="11" xfId="1" applyNumberFormat="1" applyFont="1" applyFill="1" applyBorder="1" applyAlignment="1">
      <alignment horizontal="center"/>
    </xf>
    <xf numFmtId="0" fontId="18" fillId="7" borderId="0" xfId="1" applyFont="1" applyFill="1"/>
    <xf numFmtId="0" fontId="13" fillId="12" borderId="11" xfId="1" applyFont="1" applyFill="1" applyBorder="1" applyAlignment="1">
      <alignment horizontal="right" vertical="center"/>
    </xf>
    <xf numFmtId="0" fontId="6" fillId="12" borderId="11" xfId="1" applyFont="1" applyFill="1" applyBorder="1" applyAlignment="1">
      <alignment horizontal="center" vertical="center"/>
    </xf>
    <xf numFmtId="0" fontId="13" fillId="8" borderId="11" xfId="1" applyFont="1" applyFill="1" applyBorder="1" applyAlignment="1">
      <alignment horizontal="center" vertical="center" wrapText="1"/>
    </xf>
    <xf numFmtId="0" fontId="7" fillId="10" borderId="11" xfId="1" applyFont="1" applyFill="1" applyBorder="1" applyAlignment="1">
      <alignment horizontal="right" vertical="center"/>
    </xf>
    <xf numFmtId="164" fontId="5" fillId="7" borderId="0" xfId="7" applyFont="1" applyFill="1" applyBorder="1"/>
    <xf numFmtId="0" fontId="6" fillId="15" borderId="11" xfId="1" applyFont="1" applyFill="1" applyBorder="1" applyAlignment="1">
      <alignment horizontal="center"/>
    </xf>
    <xf numFmtId="0" fontId="11" fillId="15" borderId="11" xfId="1" applyFont="1" applyFill="1" applyBorder="1" applyAlignment="1">
      <alignment horizontal="center" vertical="center"/>
    </xf>
    <xf numFmtId="0" fontId="7" fillId="15" borderId="11" xfId="1" applyFont="1" applyFill="1" applyBorder="1" applyAlignment="1">
      <alignment horizontal="center" vertical="center"/>
    </xf>
    <xf numFmtId="0" fontId="6" fillId="15" borderId="5" xfId="1" applyFont="1" applyFill="1" applyBorder="1" applyAlignment="1">
      <alignment horizontal="center" vertical="center"/>
    </xf>
    <xf numFmtId="164" fontId="6" fillId="15" borderId="5" xfId="7" applyFont="1" applyFill="1" applyBorder="1" applyAlignment="1">
      <alignment horizontal="center" vertical="center"/>
    </xf>
    <xf numFmtId="164" fontId="6" fillId="15" borderId="11" xfId="7" applyFont="1" applyFill="1" applyBorder="1" applyAlignment="1">
      <alignment horizontal="center" vertical="center"/>
    </xf>
    <xf numFmtId="164" fontId="6" fillId="15" borderId="5" xfId="7" applyFont="1" applyFill="1" applyBorder="1" applyAlignment="1">
      <alignment vertical="center"/>
    </xf>
    <xf numFmtId="164" fontId="6" fillId="15" borderId="5" xfId="7" applyFont="1" applyFill="1" applyBorder="1"/>
    <xf numFmtId="164" fontId="6" fillId="8" borderId="11" xfId="7" quotePrefix="1" applyFont="1" applyFill="1" applyBorder="1" applyAlignment="1">
      <alignment horizontal="center" vertical="center"/>
    </xf>
    <xf numFmtId="164" fontId="4" fillId="0" borderId="0" xfId="7" applyFont="1" applyFill="1" applyBorder="1" applyAlignment="1">
      <alignment horizontal="center"/>
    </xf>
    <xf numFmtId="164" fontId="4" fillId="7" borderId="0" xfId="7" applyFont="1" applyFill="1" applyBorder="1" applyAlignment="1">
      <alignment horizontal="center"/>
    </xf>
    <xf numFmtId="164" fontId="4" fillId="8" borderId="0" xfId="7" applyFont="1" applyFill="1" applyBorder="1" applyAlignment="1">
      <alignment horizontal="center"/>
    </xf>
    <xf numFmtId="0" fontId="6" fillId="8" borderId="9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11" fillId="8" borderId="11" xfId="1" applyFont="1" applyFill="1" applyBorder="1" applyAlignment="1">
      <alignment horizontal="center" vertical="center" wrapText="1"/>
    </xf>
    <xf numFmtId="164" fontId="6" fillId="8" borderId="11" xfId="7" applyFont="1" applyFill="1" applyBorder="1" applyAlignment="1">
      <alignment horizontal="right"/>
    </xf>
    <xf numFmtId="164" fontId="6" fillId="8" borderId="11" xfId="7" applyFont="1" applyFill="1" applyBorder="1" applyAlignment="1">
      <alignment horizontal="right" vertical="center"/>
    </xf>
    <xf numFmtId="164" fontId="5" fillId="9" borderId="0" xfId="1" applyNumberFormat="1" applyFont="1" applyFill="1" applyAlignment="1">
      <alignment vertical="center"/>
    </xf>
    <xf numFmtId="0" fontId="5" fillId="9" borderId="0" xfId="1" applyFont="1" applyFill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4" fontId="6" fillId="3" borderId="11" xfId="1" applyNumberFormat="1" applyFont="1" applyFill="1" applyBorder="1" applyAlignment="1">
      <alignment horizontal="center" vertical="center"/>
    </xf>
    <xf numFmtId="164" fontId="6" fillId="3" borderId="11" xfId="7" applyFont="1" applyFill="1" applyBorder="1" applyAlignment="1">
      <alignment horizontal="center" vertical="center"/>
    </xf>
    <xf numFmtId="164" fontId="6" fillId="3" borderId="11" xfId="7" applyFont="1" applyFill="1" applyBorder="1" applyAlignment="1">
      <alignment vertical="center"/>
    </xf>
    <xf numFmtId="164" fontId="14" fillId="3" borderId="12" xfId="7" applyFont="1" applyFill="1" applyBorder="1"/>
    <xf numFmtId="0" fontId="6" fillId="3" borderId="11" xfId="1" applyFont="1" applyFill="1" applyBorder="1" applyAlignment="1">
      <alignment horizontal="center"/>
    </xf>
    <xf numFmtId="0" fontId="11" fillId="3" borderId="1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14" fontId="6" fillId="3" borderId="11" xfId="1" applyNumberFormat="1" applyFont="1" applyFill="1" applyBorder="1" applyAlignment="1">
      <alignment horizontal="center"/>
    </xf>
    <xf numFmtId="164" fontId="6" fillId="3" borderId="11" xfId="7" applyFont="1" applyFill="1" applyBorder="1" applyAlignment="1">
      <alignment horizontal="center"/>
    </xf>
    <xf numFmtId="164" fontId="6" fillId="3" borderId="5" xfId="7" applyFont="1" applyFill="1" applyBorder="1" applyAlignment="1">
      <alignment horizontal="center"/>
    </xf>
    <xf numFmtId="164" fontId="6" fillId="3" borderId="11" xfId="7" applyFont="1" applyFill="1" applyBorder="1"/>
    <xf numFmtId="164" fontId="6" fillId="8" borderId="9" xfId="7" applyFont="1" applyFill="1" applyBorder="1" applyAlignment="1">
      <alignment horizontal="center"/>
    </xf>
    <xf numFmtId="164" fontId="6" fillId="8" borderId="9" xfId="7" applyFont="1" applyFill="1" applyBorder="1"/>
    <xf numFmtId="164" fontId="4" fillId="0" borderId="0" xfId="7" applyFont="1" applyBorder="1"/>
    <xf numFmtId="0" fontId="31" fillId="0" borderId="0" xfId="1" applyFont="1"/>
    <xf numFmtId="164" fontId="5" fillId="0" borderId="0" xfId="7" applyFont="1" applyBorder="1"/>
    <xf numFmtId="164" fontId="5" fillId="0" borderId="0" xfId="7" applyFont="1" applyFill="1" applyBorder="1"/>
    <xf numFmtId="164" fontId="5" fillId="0" borderId="0" xfId="7" applyFont="1" applyBorder="1" applyAlignment="1">
      <alignment horizontal="center"/>
    </xf>
    <xf numFmtId="164" fontId="5" fillId="8" borderId="0" xfId="7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23" fillId="13" borderId="5" xfId="0" applyFont="1" applyFill="1" applyBorder="1" applyAlignment="1">
      <alignment horizontal="center" vertical="center"/>
    </xf>
    <xf numFmtId="0" fontId="23" fillId="13" borderId="10" xfId="0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164" fontId="4" fillId="5" borderId="5" xfId="2" applyFont="1" applyFill="1" applyBorder="1" applyAlignment="1">
      <alignment horizontal="center" vertical="center" wrapText="1"/>
    </xf>
    <xf numFmtId="164" fontId="4" fillId="5" borderId="9" xfId="2" applyFont="1" applyFill="1" applyBorder="1" applyAlignment="1">
      <alignment horizontal="center" vertical="center" wrapText="1"/>
    </xf>
    <xf numFmtId="164" fontId="4" fillId="5" borderId="10" xfId="2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8" borderId="0" xfId="1" applyFont="1" applyFill="1" applyAlignment="1">
      <alignment horizontal="center"/>
    </xf>
    <xf numFmtId="0" fontId="4" fillId="5" borderId="5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164" fontId="7" fillId="5" borderId="5" xfId="2" applyFont="1" applyFill="1" applyBorder="1" applyAlignment="1">
      <alignment horizontal="center" vertical="center" wrapText="1"/>
    </xf>
    <xf numFmtId="164" fontId="7" fillId="5" borderId="9" xfId="2" applyFont="1" applyFill="1" applyBorder="1" applyAlignment="1">
      <alignment horizontal="center" vertical="center" wrapText="1"/>
    </xf>
    <xf numFmtId="164" fontId="7" fillId="5" borderId="10" xfId="2" applyFont="1" applyFill="1" applyBorder="1" applyAlignment="1">
      <alignment horizontal="center" vertical="center" wrapText="1"/>
    </xf>
    <xf numFmtId="0" fontId="7" fillId="5" borderId="6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/>
    </xf>
    <xf numFmtId="0" fontId="15" fillId="12" borderId="5" xfId="1" applyFont="1" applyFill="1" applyBorder="1" applyAlignment="1">
      <alignment horizontal="center" vertical="center"/>
    </xf>
    <xf numFmtId="0" fontId="15" fillId="12" borderId="10" xfId="1" applyFont="1" applyFill="1" applyBorder="1" applyAlignment="1">
      <alignment horizontal="center" vertical="center"/>
    </xf>
    <xf numFmtId="0" fontId="16" fillId="12" borderId="5" xfId="1" applyFont="1" applyFill="1" applyBorder="1" applyAlignment="1">
      <alignment horizontal="center" vertical="center"/>
    </xf>
    <xf numFmtId="0" fontId="16" fillId="12" borderId="10" xfId="1" applyFont="1" applyFill="1" applyBorder="1" applyAlignment="1">
      <alignment horizontal="center" vertical="center"/>
    </xf>
    <xf numFmtId="164" fontId="4" fillId="12" borderId="5" xfId="1" applyNumberFormat="1" applyFont="1" applyFill="1" applyBorder="1" applyAlignment="1">
      <alignment vertical="center"/>
    </xf>
    <xf numFmtId="164" fontId="4" fillId="12" borderId="10" xfId="1" applyNumberFormat="1" applyFont="1" applyFill="1" applyBorder="1" applyAlignment="1">
      <alignment vertical="center"/>
    </xf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164" fontId="4" fillId="5" borderId="5" xfId="7" applyFont="1" applyFill="1" applyBorder="1" applyAlignment="1">
      <alignment horizontal="center" vertical="center" wrapText="1"/>
    </xf>
    <xf numFmtId="164" fontId="4" fillId="5" borderId="9" xfId="7" applyFont="1" applyFill="1" applyBorder="1" applyAlignment="1">
      <alignment horizontal="center" vertical="center" wrapText="1"/>
    </xf>
    <xf numFmtId="164" fontId="4" fillId="5" borderId="10" xfId="7" applyFont="1" applyFill="1" applyBorder="1" applyAlignment="1">
      <alignment horizontal="center" vertical="center" wrapText="1"/>
    </xf>
    <xf numFmtId="164" fontId="7" fillId="5" borderId="5" xfId="7" applyFont="1" applyFill="1" applyBorder="1" applyAlignment="1">
      <alignment horizontal="center" vertical="center" wrapText="1"/>
    </xf>
    <xf numFmtId="164" fontId="7" fillId="5" borderId="9" xfId="7" applyFont="1" applyFill="1" applyBorder="1" applyAlignment="1">
      <alignment horizontal="center" vertical="center" wrapText="1"/>
    </xf>
    <xf numFmtId="164" fontId="7" fillId="5" borderId="10" xfId="7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</cellXfs>
  <cellStyles count="8">
    <cellStyle name="Comma [0]" xfId="6" builtinId="6"/>
    <cellStyle name="Comma [0] 2" xfId="2" xr:uid="{00000000-0005-0000-0000-000001000000}"/>
    <cellStyle name="Koma [0] 2" xfId="7" xr:uid="{DBF5926D-7D82-8843-94C1-9962FC49E71D}"/>
    <cellStyle name="Normal" xfId="0" builtinId="0"/>
    <cellStyle name="Normal 11" xfId="3" xr:uid="{00000000-0005-0000-0000-000003000000}"/>
    <cellStyle name="Normal 2" xfId="1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BreakPreview" topLeftCell="A7" zoomScale="118" zoomScaleNormal="61" zoomScaleSheetLayoutView="118" workbookViewId="0">
      <selection activeCell="F27" sqref="F27"/>
    </sheetView>
  </sheetViews>
  <sheetFormatPr defaultColWidth="9" defaultRowHeight="15" x14ac:dyDescent="0.25"/>
  <cols>
    <col min="1" max="1" width="18.85546875" style="139" customWidth="1"/>
    <col min="2" max="2" width="4.42578125" style="139" customWidth="1"/>
    <col min="3" max="3" width="17.7109375" style="139" customWidth="1"/>
    <col min="4" max="4" width="11.7109375" style="139" customWidth="1"/>
    <col min="5" max="6" width="9" style="139" customWidth="1"/>
    <col min="7" max="7" width="18.7109375" style="139" customWidth="1"/>
    <col min="8" max="8" width="13.7109375" style="139" customWidth="1"/>
    <col min="9" max="12" width="18.85546875" style="139" customWidth="1"/>
    <col min="13" max="14" width="9" style="139"/>
    <col min="15" max="21" width="18.85546875" style="139" customWidth="1"/>
    <col min="22" max="16384" width="9" style="139"/>
  </cols>
  <sheetData>
    <row r="1" spans="1:10" ht="16.5" customHeight="1" x14ac:dyDescent="0.25">
      <c r="A1" s="269" t="s">
        <v>339</v>
      </c>
      <c r="B1" s="269"/>
      <c r="C1" s="269"/>
      <c r="D1" s="269"/>
      <c r="E1" s="269"/>
      <c r="F1" s="269"/>
      <c r="G1" s="269"/>
      <c r="H1" s="269"/>
    </row>
    <row r="2" spans="1:10" ht="22.5" customHeight="1" x14ac:dyDescent="0.25">
      <c r="A2" s="269"/>
      <c r="B2" s="269"/>
      <c r="C2" s="269"/>
      <c r="D2" s="269"/>
      <c r="E2" s="269"/>
      <c r="F2" s="269"/>
      <c r="G2" s="269"/>
      <c r="H2" s="269"/>
    </row>
    <row r="3" spans="1:10" ht="15.75" customHeight="1" x14ac:dyDescent="0.25">
      <c r="A3" s="272" t="s">
        <v>0</v>
      </c>
      <c r="B3" s="272"/>
      <c r="C3" s="272"/>
      <c r="D3" s="273" t="s">
        <v>1</v>
      </c>
      <c r="E3" s="274">
        <v>2022</v>
      </c>
      <c r="F3" s="277">
        <v>2023</v>
      </c>
      <c r="G3" s="275" t="s">
        <v>2</v>
      </c>
      <c r="H3" s="275" t="s">
        <v>3</v>
      </c>
    </row>
    <row r="4" spans="1:10" ht="15.75" customHeight="1" x14ac:dyDescent="0.25">
      <c r="A4" s="272"/>
      <c r="B4" s="272"/>
      <c r="C4" s="272"/>
      <c r="D4" s="273"/>
      <c r="E4" s="274"/>
      <c r="F4" s="278"/>
      <c r="G4" s="275"/>
      <c r="H4" s="275"/>
    </row>
    <row r="5" spans="1:10" ht="10.35" customHeight="1" x14ac:dyDescent="0.25">
      <c r="A5" s="276">
        <v>1</v>
      </c>
      <c r="B5" s="276"/>
      <c r="C5" s="276"/>
      <c r="D5" s="157">
        <v>2</v>
      </c>
      <c r="E5" s="176">
        <v>3</v>
      </c>
      <c r="F5" s="187">
        <v>4</v>
      </c>
      <c r="G5" s="158">
        <v>5</v>
      </c>
      <c r="H5" s="158">
        <v>6</v>
      </c>
    </row>
    <row r="6" spans="1:10" ht="14.45" customHeight="1" x14ac:dyDescent="0.25">
      <c r="A6" s="155" t="s">
        <v>4</v>
      </c>
      <c r="B6" s="156"/>
      <c r="C6" s="156"/>
      <c r="D6" s="183"/>
      <c r="E6" s="175"/>
      <c r="F6" s="175"/>
      <c r="G6" s="167"/>
      <c r="H6" s="165"/>
    </row>
    <row r="7" spans="1:10" ht="15" customHeight="1" x14ac:dyDescent="0.25">
      <c r="A7" s="140" t="s">
        <v>7</v>
      </c>
      <c r="B7" s="141"/>
      <c r="C7" s="141"/>
      <c r="D7" s="184"/>
      <c r="E7" s="177">
        <f>E9</f>
        <v>84</v>
      </c>
      <c r="F7" s="177">
        <f>F9</f>
        <v>84</v>
      </c>
      <c r="G7" s="168"/>
      <c r="H7" s="270" t="s">
        <v>284</v>
      </c>
    </row>
    <row r="8" spans="1:10" s="144" customFormat="1" x14ac:dyDescent="0.25">
      <c r="A8" s="142" t="s">
        <v>8</v>
      </c>
      <c r="B8" s="143"/>
      <c r="C8" s="143"/>
      <c r="D8" s="185"/>
      <c r="E8" s="178">
        <f>E9</f>
        <v>84</v>
      </c>
      <c r="F8" s="178">
        <f>F9</f>
        <v>84</v>
      </c>
      <c r="G8" s="169"/>
      <c r="H8" s="271"/>
    </row>
    <row r="9" spans="1:10" s="144" customFormat="1" x14ac:dyDescent="0.25">
      <c r="A9" s="145" t="s">
        <v>9</v>
      </c>
      <c r="B9" s="146"/>
      <c r="C9" s="146"/>
      <c r="D9" s="186"/>
      <c r="E9" s="179">
        <f>SUM(E10:E24)</f>
        <v>84</v>
      </c>
      <c r="F9" s="179">
        <f>SUM(F10:F24)</f>
        <v>84</v>
      </c>
      <c r="G9" s="170"/>
      <c r="H9" s="271"/>
    </row>
    <row r="10" spans="1:10" s="144" customFormat="1" x14ac:dyDescent="0.25">
      <c r="A10" s="147"/>
      <c r="B10" s="148">
        <v>1</v>
      </c>
      <c r="C10" s="159" t="s">
        <v>39</v>
      </c>
      <c r="D10" s="162" t="s">
        <v>6</v>
      </c>
      <c r="E10" s="179">
        <f>'Direktori 2022'!H40</f>
        <v>30</v>
      </c>
      <c r="F10" s="179">
        <f>'Direktori 2023'!H45</f>
        <v>30</v>
      </c>
      <c r="G10" s="171" t="s">
        <v>5</v>
      </c>
      <c r="H10" s="166"/>
    </row>
    <row r="11" spans="1:10" s="144" customFormat="1" x14ac:dyDescent="0.25">
      <c r="A11" s="147"/>
      <c r="B11" s="148">
        <v>2</v>
      </c>
      <c r="C11" s="159" t="s">
        <v>107</v>
      </c>
      <c r="D11" s="162" t="s">
        <v>6</v>
      </c>
      <c r="E11" s="179">
        <f>'Direktori 2022'!H44</f>
        <v>2</v>
      </c>
      <c r="F11" s="179">
        <f>'Direktori 2023'!H54</f>
        <v>2</v>
      </c>
      <c r="G11" s="171" t="s">
        <v>5</v>
      </c>
      <c r="H11" s="166"/>
    </row>
    <row r="12" spans="1:10" s="144" customFormat="1" x14ac:dyDescent="0.25">
      <c r="A12" s="147"/>
      <c r="B12" s="148">
        <v>3</v>
      </c>
      <c r="C12" s="159" t="s">
        <v>117</v>
      </c>
      <c r="D12" s="162" t="s">
        <v>6</v>
      </c>
      <c r="E12" s="179">
        <f>'Direktori 2022'!H48</f>
        <v>2</v>
      </c>
      <c r="F12" s="179">
        <f>'Direktori 2023'!H63</f>
        <v>2</v>
      </c>
      <c r="G12" s="171" t="s">
        <v>5</v>
      </c>
      <c r="H12" s="166"/>
    </row>
    <row r="13" spans="1:10" s="149" customFormat="1" x14ac:dyDescent="0.25">
      <c r="A13" s="147"/>
      <c r="B13" s="148">
        <v>4</v>
      </c>
      <c r="C13" s="159" t="s">
        <v>126</v>
      </c>
      <c r="D13" s="162" t="s">
        <v>6</v>
      </c>
      <c r="E13" s="179">
        <f>'Direktori 2022'!H52</f>
        <v>2</v>
      </c>
      <c r="F13" s="179">
        <f>'Direktori 2023'!H72</f>
        <v>2</v>
      </c>
      <c r="G13" s="171" t="s">
        <v>5</v>
      </c>
      <c r="H13" s="166"/>
    </row>
    <row r="14" spans="1:10" s="192" customFormat="1" x14ac:dyDescent="0.25">
      <c r="A14" s="147"/>
      <c r="B14" s="148">
        <v>5</v>
      </c>
      <c r="C14" s="188" t="s">
        <v>134</v>
      </c>
      <c r="D14" s="189" t="s">
        <v>6</v>
      </c>
      <c r="E14" s="190">
        <f>'Direktori 2022'!H55</f>
        <v>1</v>
      </c>
      <c r="F14" s="179">
        <f>'Direktori 2023'!H80</f>
        <v>1</v>
      </c>
      <c r="G14" s="191" t="s">
        <v>5</v>
      </c>
      <c r="H14" s="166"/>
    </row>
    <row r="15" spans="1:10" s="144" customFormat="1" x14ac:dyDescent="0.25">
      <c r="A15" s="147"/>
      <c r="B15" s="148">
        <v>6</v>
      </c>
      <c r="C15" s="159" t="s">
        <v>141</v>
      </c>
      <c r="D15" s="162" t="s">
        <v>6</v>
      </c>
      <c r="E15" s="179">
        <f>'Direktori 2022'!H66</f>
        <v>6</v>
      </c>
      <c r="F15" s="179">
        <f>'Direktori 2023'!H96</f>
        <v>6</v>
      </c>
      <c r="G15" s="171" t="s">
        <v>5</v>
      </c>
      <c r="H15" s="166"/>
    </row>
    <row r="16" spans="1:10" s="144" customFormat="1" x14ac:dyDescent="0.25">
      <c r="A16" s="147"/>
      <c r="B16" s="148">
        <v>7</v>
      </c>
      <c r="C16" s="159" t="s">
        <v>152</v>
      </c>
      <c r="D16" s="162" t="s">
        <v>6</v>
      </c>
      <c r="E16" s="179">
        <f>'Direktori 2022'!H74</f>
        <v>6</v>
      </c>
      <c r="F16" s="179">
        <f>'Direktori 2023'!H109</f>
        <v>6</v>
      </c>
      <c r="G16" s="171" t="s">
        <v>5</v>
      </c>
      <c r="H16" s="166"/>
      <c r="J16" s="150"/>
    </row>
    <row r="17" spans="1:8" s="144" customFormat="1" x14ac:dyDescent="0.25">
      <c r="A17" s="147"/>
      <c r="B17" s="148">
        <v>8</v>
      </c>
      <c r="C17" s="159" t="s">
        <v>170</v>
      </c>
      <c r="D17" s="162" t="s">
        <v>6</v>
      </c>
      <c r="E17" s="179">
        <f>'Direktori 2022'!H77</f>
        <v>1</v>
      </c>
      <c r="F17" s="179">
        <f>'Direktori 2023'!H117</f>
        <v>1</v>
      </c>
      <c r="G17" s="171" t="s">
        <v>5</v>
      </c>
      <c r="H17" s="166"/>
    </row>
    <row r="18" spans="1:8" s="144" customFormat="1" x14ac:dyDescent="0.25">
      <c r="A18" s="147"/>
      <c r="B18" s="148">
        <v>9</v>
      </c>
      <c r="C18" s="159" t="s">
        <v>177</v>
      </c>
      <c r="D18" s="162" t="s">
        <v>6</v>
      </c>
      <c r="E18" s="179">
        <f>'Direktori 2022'!H86</f>
        <v>7</v>
      </c>
      <c r="F18" s="179">
        <f>'Direktori 2023'!H131</f>
        <v>7</v>
      </c>
      <c r="G18" s="171" t="s">
        <v>5</v>
      </c>
      <c r="H18" s="166"/>
    </row>
    <row r="19" spans="1:8" x14ac:dyDescent="0.25">
      <c r="A19" s="147"/>
      <c r="B19" s="148">
        <v>10</v>
      </c>
      <c r="C19" s="159" t="s">
        <v>194</v>
      </c>
      <c r="D19" s="162" t="s">
        <v>6</v>
      </c>
      <c r="E19" s="180">
        <f>'Direktori 2022'!H93</f>
        <v>5</v>
      </c>
      <c r="F19" s="179">
        <f>'Direktori 2023'!H143</f>
        <v>5</v>
      </c>
      <c r="G19" s="171" t="s">
        <v>5</v>
      </c>
      <c r="H19" s="166"/>
    </row>
    <row r="20" spans="1:8" s="144" customFormat="1" x14ac:dyDescent="0.25">
      <c r="A20" s="147"/>
      <c r="B20" s="148">
        <v>11</v>
      </c>
      <c r="C20" s="159" t="s">
        <v>208</v>
      </c>
      <c r="D20" s="162" t="s">
        <v>6</v>
      </c>
      <c r="E20" s="179">
        <f>'Direktori 2022'!H107</f>
        <v>9</v>
      </c>
      <c r="F20" s="179">
        <f>'Direktori 2023'!H162</f>
        <v>9</v>
      </c>
      <c r="G20" s="171" t="s">
        <v>5</v>
      </c>
      <c r="H20" s="166"/>
    </row>
    <row r="21" spans="1:8" s="144" customFormat="1" x14ac:dyDescent="0.25">
      <c r="A21" s="147"/>
      <c r="B21" s="148">
        <v>12</v>
      </c>
      <c r="C21" s="160" t="s">
        <v>337</v>
      </c>
      <c r="D21" s="163" t="s">
        <v>6</v>
      </c>
      <c r="E21" s="180">
        <v>0</v>
      </c>
      <c r="F21" s="180">
        <v>0</v>
      </c>
      <c r="G21" s="172" t="s">
        <v>5</v>
      </c>
      <c r="H21" s="166"/>
    </row>
    <row r="22" spans="1:8" x14ac:dyDescent="0.25">
      <c r="A22" s="147"/>
      <c r="B22" s="148">
        <v>13</v>
      </c>
      <c r="C22" s="151" t="s">
        <v>237</v>
      </c>
      <c r="D22" s="152" t="s">
        <v>6</v>
      </c>
      <c r="E22" s="181">
        <f>'Direktori 2022'!H112</f>
        <v>1</v>
      </c>
      <c r="F22" s="179">
        <f>'Direktori 2023'!H177</f>
        <v>1</v>
      </c>
      <c r="G22" s="173" t="s">
        <v>5</v>
      </c>
      <c r="H22" s="153"/>
    </row>
    <row r="23" spans="1:8" s="144" customFormat="1" x14ac:dyDescent="0.25">
      <c r="A23" s="147"/>
      <c r="B23" s="148">
        <v>14</v>
      </c>
      <c r="C23" s="161" t="s">
        <v>338</v>
      </c>
      <c r="D23" s="164" t="s">
        <v>6</v>
      </c>
      <c r="E23" s="182">
        <f>'Direktori 2022'!H124</f>
        <v>10</v>
      </c>
      <c r="F23" s="179">
        <f>'Direktori 2023'!H194</f>
        <v>10</v>
      </c>
      <c r="G23" s="174" t="s">
        <v>5</v>
      </c>
      <c r="H23" s="166"/>
    </row>
    <row r="24" spans="1:8" s="144" customFormat="1" x14ac:dyDescent="0.25">
      <c r="A24" s="147"/>
      <c r="B24" s="148">
        <v>15</v>
      </c>
      <c r="C24" s="159" t="s">
        <v>269</v>
      </c>
      <c r="D24" s="162" t="s">
        <v>6</v>
      </c>
      <c r="E24" s="179">
        <f>'Direktori 2022'!H131</f>
        <v>2</v>
      </c>
      <c r="F24" s="179">
        <f>'Direktori 2023'!H206</f>
        <v>2</v>
      </c>
      <c r="G24" s="171" t="s">
        <v>5</v>
      </c>
      <c r="H24" s="166"/>
    </row>
    <row r="25" spans="1:8" x14ac:dyDescent="0.25">
      <c r="A25" s="154"/>
      <c r="B25" s="154"/>
    </row>
  </sheetData>
  <mergeCells count="9">
    <mergeCell ref="A1:H2"/>
    <mergeCell ref="H7:H9"/>
    <mergeCell ref="A3:C4"/>
    <mergeCell ref="D3:D4"/>
    <mergeCell ref="E3:E4"/>
    <mergeCell ref="G3:G4"/>
    <mergeCell ref="H3:H4"/>
    <mergeCell ref="A5:C5"/>
    <mergeCell ref="F3:F4"/>
  </mergeCells>
  <pageMargins left="0.7" right="0.7" top="0.75" bottom="0.75" header="0.3" footer="0.3"/>
  <pageSetup paperSize="9" scale="8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C184"/>
  <sheetViews>
    <sheetView view="pageBreakPreview" zoomScale="116" zoomScaleNormal="85" zoomScaleSheetLayoutView="110" workbookViewId="0">
      <pane ySplit="1500" topLeftCell="A7" activePane="bottomLeft"/>
      <selection activeCell="J4" sqref="J1:J1048576"/>
      <selection pane="bottomLeft" activeCell="B31" sqref="B31"/>
    </sheetView>
  </sheetViews>
  <sheetFormatPr defaultColWidth="8.85546875" defaultRowHeight="12.75" x14ac:dyDescent="0.25"/>
  <cols>
    <col min="1" max="1" width="4" style="4" customWidth="1"/>
    <col min="2" max="2" width="47.7109375" style="5" customWidth="1"/>
    <col min="3" max="3" width="10.7109375" style="22" customWidth="1"/>
    <col min="4" max="4" width="34.28515625" style="3" customWidth="1"/>
    <col min="5" max="5" width="8.85546875" style="3" customWidth="1"/>
    <col min="6" max="6" width="36.85546875" style="4" customWidth="1"/>
    <col min="7" max="7" width="14.7109375" style="4" customWidth="1"/>
    <col min="8" max="8" width="7" style="138" customWidth="1"/>
    <col min="9" max="9" width="5.85546875" style="4" customWidth="1"/>
    <col min="10" max="10" width="6" style="4" customWidth="1"/>
    <col min="11" max="11" width="6.85546875" style="4" customWidth="1"/>
    <col min="12" max="12" width="6.140625" style="4" customWidth="1"/>
    <col min="13" max="13" width="7.28515625" style="4" customWidth="1"/>
    <col min="14" max="15" width="6.7109375" style="4" customWidth="1"/>
    <col min="16" max="20" width="7.28515625" style="4" customWidth="1"/>
    <col min="21" max="21" width="4.85546875" style="4" customWidth="1"/>
    <col min="22" max="22" width="15" style="4" customWidth="1"/>
    <col min="23" max="24" width="13.7109375" style="3" customWidth="1"/>
    <col min="25" max="25" width="13.140625" style="3" customWidth="1"/>
    <col min="26" max="26" width="12.28515625" style="3" customWidth="1"/>
    <col min="27" max="27" width="14.28515625" style="3" customWidth="1"/>
    <col min="28" max="28" width="15.7109375" style="3" customWidth="1"/>
    <col min="29" max="29" width="11.7109375" style="3" bestFit="1" customWidth="1"/>
    <col min="30" max="30" width="10.28515625" style="3" bestFit="1" customWidth="1"/>
    <col min="31" max="256" width="9.140625" style="3"/>
    <col min="257" max="257" width="4" style="3" customWidth="1"/>
    <col min="258" max="258" width="47.7109375" style="3" customWidth="1"/>
    <col min="259" max="259" width="10.7109375" style="3" customWidth="1"/>
    <col min="260" max="260" width="34.28515625" style="3" customWidth="1"/>
    <col min="261" max="261" width="8.85546875" style="3" customWidth="1"/>
    <col min="262" max="262" width="36.85546875" style="3" customWidth="1"/>
    <col min="263" max="263" width="14.7109375" style="3" customWidth="1"/>
    <col min="264" max="265" width="5.140625" style="3" customWidth="1"/>
    <col min="266" max="266" width="4.7109375" style="3" customWidth="1"/>
    <col min="267" max="267" width="6.85546875" style="3" customWidth="1"/>
    <col min="268" max="268" width="6.140625" style="3" customWidth="1"/>
    <col min="269" max="269" width="7.28515625" style="3" customWidth="1"/>
    <col min="270" max="271" width="6.7109375" style="3" customWidth="1"/>
    <col min="272" max="276" width="7.28515625" style="3" customWidth="1"/>
    <col min="277" max="277" width="4.85546875" style="3" customWidth="1"/>
    <col min="278" max="278" width="15" style="3" customWidth="1"/>
    <col min="279" max="280" width="13.7109375" style="3" customWidth="1"/>
    <col min="281" max="281" width="13.140625" style="3" customWidth="1"/>
    <col min="282" max="282" width="12.28515625" style="3" customWidth="1"/>
    <col min="283" max="283" width="14.28515625" style="3" customWidth="1"/>
    <col min="284" max="284" width="15.7109375" style="3" customWidth="1"/>
    <col min="285" max="285" width="11.7109375" style="3" bestFit="1" customWidth="1"/>
    <col min="286" max="286" width="10.28515625" style="3" bestFit="1" customWidth="1"/>
    <col min="287" max="512" width="9.140625" style="3"/>
    <col min="513" max="513" width="4" style="3" customWidth="1"/>
    <col min="514" max="514" width="47.7109375" style="3" customWidth="1"/>
    <col min="515" max="515" width="10.7109375" style="3" customWidth="1"/>
    <col min="516" max="516" width="34.28515625" style="3" customWidth="1"/>
    <col min="517" max="517" width="8.85546875" style="3" customWidth="1"/>
    <col min="518" max="518" width="36.85546875" style="3" customWidth="1"/>
    <col min="519" max="519" width="14.7109375" style="3" customWidth="1"/>
    <col min="520" max="521" width="5.140625" style="3" customWidth="1"/>
    <col min="522" max="522" width="4.7109375" style="3" customWidth="1"/>
    <col min="523" max="523" width="6.85546875" style="3" customWidth="1"/>
    <col min="524" max="524" width="6.140625" style="3" customWidth="1"/>
    <col min="525" max="525" width="7.28515625" style="3" customWidth="1"/>
    <col min="526" max="527" width="6.7109375" style="3" customWidth="1"/>
    <col min="528" max="532" width="7.28515625" style="3" customWidth="1"/>
    <col min="533" max="533" width="4.85546875" style="3" customWidth="1"/>
    <col min="534" max="534" width="15" style="3" customWidth="1"/>
    <col min="535" max="536" width="13.7109375" style="3" customWidth="1"/>
    <col min="537" max="537" width="13.140625" style="3" customWidth="1"/>
    <col min="538" max="538" width="12.28515625" style="3" customWidth="1"/>
    <col min="539" max="539" width="14.28515625" style="3" customWidth="1"/>
    <col min="540" max="540" width="15.7109375" style="3" customWidth="1"/>
    <col min="541" max="541" width="11.7109375" style="3" bestFit="1" customWidth="1"/>
    <col min="542" max="542" width="10.28515625" style="3" bestFit="1" customWidth="1"/>
    <col min="543" max="768" width="9.140625" style="3"/>
    <col min="769" max="769" width="4" style="3" customWidth="1"/>
    <col min="770" max="770" width="47.7109375" style="3" customWidth="1"/>
    <col min="771" max="771" width="10.7109375" style="3" customWidth="1"/>
    <col min="772" max="772" width="34.28515625" style="3" customWidth="1"/>
    <col min="773" max="773" width="8.85546875" style="3" customWidth="1"/>
    <col min="774" max="774" width="36.85546875" style="3" customWidth="1"/>
    <col min="775" max="775" width="14.7109375" style="3" customWidth="1"/>
    <col min="776" max="777" width="5.140625" style="3" customWidth="1"/>
    <col min="778" max="778" width="4.7109375" style="3" customWidth="1"/>
    <col min="779" max="779" width="6.85546875" style="3" customWidth="1"/>
    <col min="780" max="780" width="6.140625" style="3" customWidth="1"/>
    <col min="781" max="781" width="7.28515625" style="3" customWidth="1"/>
    <col min="782" max="783" width="6.7109375" style="3" customWidth="1"/>
    <col min="784" max="788" width="7.28515625" style="3" customWidth="1"/>
    <col min="789" max="789" width="4.85546875" style="3" customWidth="1"/>
    <col min="790" max="790" width="15" style="3" customWidth="1"/>
    <col min="791" max="792" width="13.7109375" style="3" customWidth="1"/>
    <col min="793" max="793" width="13.140625" style="3" customWidth="1"/>
    <col min="794" max="794" width="12.28515625" style="3" customWidth="1"/>
    <col min="795" max="795" width="14.28515625" style="3" customWidth="1"/>
    <col min="796" max="796" width="15.7109375" style="3" customWidth="1"/>
    <col min="797" max="797" width="11.7109375" style="3" bestFit="1" customWidth="1"/>
    <col min="798" max="798" width="10.28515625" style="3" bestFit="1" customWidth="1"/>
    <col min="799" max="1024" width="9.140625" style="3"/>
    <col min="1025" max="1025" width="4" style="3" customWidth="1"/>
    <col min="1026" max="1026" width="47.7109375" style="3" customWidth="1"/>
    <col min="1027" max="1027" width="10.7109375" style="3" customWidth="1"/>
    <col min="1028" max="1028" width="34.28515625" style="3" customWidth="1"/>
    <col min="1029" max="1029" width="8.85546875" style="3" customWidth="1"/>
    <col min="1030" max="1030" width="36.85546875" style="3" customWidth="1"/>
    <col min="1031" max="1031" width="14.7109375" style="3" customWidth="1"/>
    <col min="1032" max="1033" width="5.140625" style="3" customWidth="1"/>
    <col min="1034" max="1034" width="4.7109375" style="3" customWidth="1"/>
    <col min="1035" max="1035" width="6.85546875" style="3" customWidth="1"/>
    <col min="1036" max="1036" width="6.140625" style="3" customWidth="1"/>
    <col min="1037" max="1037" width="7.28515625" style="3" customWidth="1"/>
    <col min="1038" max="1039" width="6.7109375" style="3" customWidth="1"/>
    <col min="1040" max="1044" width="7.28515625" style="3" customWidth="1"/>
    <col min="1045" max="1045" width="4.85546875" style="3" customWidth="1"/>
    <col min="1046" max="1046" width="15" style="3" customWidth="1"/>
    <col min="1047" max="1048" width="13.7109375" style="3" customWidth="1"/>
    <col min="1049" max="1049" width="13.140625" style="3" customWidth="1"/>
    <col min="1050" max="1050" width="12.28515625" style="3" customWidth="1"/>
    <col min="1051" max="1051" width="14.28515625" style="3" customWidth="1"/>
    <col min="1052" max="1052" width="15.7109375" style="3" customWidth="1"/>
    <col min="1053" max="1053" width="11.7109375" style="3" bestFit="1" customWidth="1"/>
    <col min="1054" max="1054" width="10.28515625" style="3" bestFit="1" customWidth="1"/>
    <col min="1055" max="1280" width="9.140625" style="3"/>
    <col min="1281" max="1281" width="4" style="3" customWidth="1"/>
    <col min="1282" max="1282" width="47.7109375" style="3" customWidth="1"/>
    <col min="1283" max="1283" width="10.7109375" style="3" customWidth="1"/>
    <col min="1284" max="1284" width="34.28515625" style="3" customWidth="1"/>
    <col min="1285" max="1285" width="8.85546875" style="3" customWidth="1"/>
    <col min="1286" max="1286" width="36.85546875" style="3" customWidth="1"/>
    <col min="1287" max="1287" width="14.7109375" style="3" customWidth="1"/>
    <col min="1288" max="1289" width="5.140625" style="3" customWidth="1"/>
    <col min="1290" max="1290" width="4.7109375" style="3" customWidth="1"/>
    <col min="1291" max="1291" width="6.85546875" style="3" customWidth="1"/>
    <col min="1292" max="1292" width="6.140625" style="3" customWidth="1"/>
    <col min="1293" max="1293" width="7.28515625" style="3" customWidth="1"/>
    <col min="1294" max="1295" width="6.7109375" style="3" customWidth="1"/>
    <col min="1296" max="1300" width="7.28515625" style="3" customWidth="1"/>
    <col min="1301" max="1301" width="4.85546875" style="3" customWidth="1"/>
    <col min="1302" max="1302" width="15" style="3" customWidth="1"/>
    <col min="1303" max="1304" width="13.7109375" style="3" customWidth="1"/>
    <col min="1305" max="1305" width="13.140625" style="3" customWidth="1"/>
    <col min="1306" max="1306" width="12.28515625" style="3" customWidth="1"/>
    <col min="1307" max="1307" width="14.28515625" style="3" customWidth="1"/>
    <col min="1308" max="1308" width="15.7109375" style="3" customWidth="1"/>
    <col min="1309" max="1309" width="11.7109375" style="3" bestFit="1" customWidth="1"/>
    <col min="1310" max="1310" width="10.28515625" style="3" bestFit="1" customWidth="1"/>
    <col min="1311" max="1536" width="9.140625" style="3"/>
    <col min="1537" max="1537" width="4" style="3" customWidth="1"/>
    <col min="1538" max="1538" width="47.7109375" style="3" customWidth="1"/>
    <col min="1539" max="1539" width="10.7109375" style="3" customWidth="1"/>
    <col min="1540" max="1540" width="34.28515625" style="3" customWidth="1"/>
    <col min="1541" max="1541" width="8.85546875" style="3" customWidth="1"/>
    <col min="1542" max="1542" width="36.85546875" style="3" customWidth="1"/>
    <col min="1543" max="1543" width="14.7109375" style="3" customWidth="1"/>
    <col min="1544" max="1545" width="5.140625" style="3" customWidth="1"/>
    <col min="1546" max="1546" width="4.7109375" style="3" customWidth="1"/>
    <col min="1547" max="1547" width="6.85546875" style="3" customWidth="1"/>
    <col min="1548" max="1548" width="6.140625" style="3" customWidth="1"/>
    <col min="1549" max="1549" width="7.28515625" style="3" customWidth="1"/>
    <col min="1550" max="1551" width="6.7109375" style="3" customWidth="1"/>
    <col min="1552" max="1556" width="7.28515625" style="3" customWidth="1"/>
    <col min="1557" max="1557" width="4.85546875" style="3" customWidth="1"/>
    <col min="1558" max="1558" width="15" style="3" customWidth="1"/>
    <col min="1559" max="1560" width="13.7109375" style="3" customWidth="1"/>
    <col min="1561" max="1561" width="13.140625" style="3" customWidth="1"/>
    <col min="1562" max="1562" width="12.28515625" style="3" customWidth="1"/>
    <col min="1563" max="1563" width="14.28515625" style="3" customWidth="1"/>
    <col min="1564" max="1564" width="15.7109375" style="3" customWidth="1"/>
    <col min="1565" max="1565" width="11.7109375" style="3" bestFit="1" customWidth="1"/>
    <col min="1566" max="1566" width="10.28515625" style="3" bestFit="1" customWidth="1"/>
    <col min="1567" max="1792" width="9.140625" style="3"/>
    <col min="1793" max="1793" width="4" style="3" customWidth="1"/>
    <col min="1794" max="1794" width="47.7109375" style="3" customWidth="1"/>
    <col min="1795" max="1795" width="10.7109375" style="3" customWidth="1"/>
    <col min="1796" max="1796" width="34.28515625" style="3" customWidth="1"/>
    <col min="1797" max="1797" width="8.85546875" style="3" customWidth="1"/>
    <col min="1798" max="1798" width="36.85546875" style="3" customWidth="1"/>
    <col min="1799" max="1799" width="14.7109375" style="3" customWidth="1"/>
    <col min="1800" max="1801" width="5.140625" style="3" customWidth="1"/>
    <col min="1802" max="1802" width="4.7109375" style="3" customWidth="1"/>
    <col min="1803" max="1803" width="6.85546875" style="3" customWidth="1"/>
    <col min="1804" max="1804" width="6.140625" style="3" customWidth="1"/>
    <col min="1805" max="1805" width="7.28515625" style="3" customWidth="1"/>
    <col min="1806" max="1807" width="6.7109375" style="3" customWidth="1"/>
    <col min="1808" max="1812" width="7.28515625" style="3" customWidth="1"/>
    <col min="1813" max="1813" width="4.85546875" style="3" customWidth="1"/>
    <col min="1814" max="1814" width="15" style="3" customWidth="1"/>
    <col min="1815" max="1816" width="13.7109375" style="3" customWidth="1"/>
    <col min="1817" max="1817" width="13.140625" style="3" customWidth="1"/>
    <col min="1818" max="1818" width="12.28515625" style="3" customWidth="1"/>
    <col min="1819" max="1819" width="14.28515625" style="3" customWidth="1"/>
    <col min="1820" max="1820" width="15.7109375" style="3" customWidth="1"/>
    <col min="1821" max="1821" width="11.7109375" style="3" bestFit="1" customWidth="1"/>
    <col min="1822" max="1822" width="10.28515625" style="3" bestFit="1" customWidth="1"/>
    <col min="1823" max="2048" width="9.140625" style="3"/>
    <col min="2049" max="2049" width="4" style="3" customWidth="1"/>
    <col min="2050" max="2050" width="47.7109375" style="3" customWidth="1"/>
    <col min="2051" max="2051" width="10.7109375" style="3" customWidth="1"/>
    <col min="2052" max="2052" width="34.28515625" style="3" customWidth="1"/>
    <col min="2053" max="2053" width="8.85546875" style="3" customWidth="1"/>
    <col min="2054" max="2054" width="36.85546875" style="3" customWidth="1"/>
    <col min="2055" max="2055" width="14.7109375" style="3" customWidth="1"/>
    <col min="2056" max="2057" width="5.140625" style="3" customWidth="1"/>
    <col min="2058" max="2058" width="4.7109375" style="3" customWidth="1"/>
    <col min="2059" max="2059" width="6.85546875" style="3" customWidth="1"/>
    <col min="2060" max="2060" width="6.140625" style="3" customWidth="1"/>
    <col min="2061" max="2061" width="7.28515625" style="3" customWidth="1"/>
    <col min="2062" max="2063" width="6.7109375" style="3" customWidth="1"/>
    <col min="2064" max="2068" width="7.28515625" style="3" customWidth="1"/>
    <col min="2069" max="2069" width="4.85546875" style="3" customWidth="1"/>
    <col min="2070" max="2070" width="15" style="3" customWidth="1"/>
    <col min="2071" max="2072" width="13.7109375" style="3" customWidth="1"/>
    <col min="2073" max="2073" width="13.140625" style="3" customWidth="1"/>
    <col min="2074" max="2074" width="12.28515625" style="3" customWidth="1"/>
    <col min="2075" max="2075" width="14.28515625" style="3" customWidth="1"/>
    <col min="2076" max="2076" width="15.7109375" style="3" customWidth="1"/>
    <col min="2077" max="2077" width="11.7109375" style="3" bestFit="1" customWidth="1"/>
    <col min="2078" max="2078" width="10.28515625" style="3" bestFit="1" customWidth="1"/>
    <col min="2079" max="2304" width="9.140625" style="3"/>
    <col min="2305" max="2305" width="4" style="3" customWidth="1"/>
    <col min="2306" max="2306" width="47.7109375" style="3" customWidth="1"/>
    <col min="2307" max="2307" width="10.7109375" style="3" customWidth="1"/>
    <col min="2308" max="2308" width="34.28515625" style="3" customWidth="1"/>
    <col min="2309" max="2309" width="8.85546875" style="3" customWidth="1"/>
    <col min="2310" max="2310" width="36.85546875" style="3" customWidth="1"/>
    <col min="2311" max="2311" width="14.7109375" style="3" customWidth="1"/>
    <col min="2312" max="2313" width="5.140625" style="3" customWidth="1"/>
    <col min="2314" max="2314" width="4.7109375" style="3" customWidth="1"/>
    <col min="2315" max="2315" width="6.85546875" style="3" customWidth="1"/>
    <col min="2316" max="2316" width="6.140625" style="3" customWidth="1"/>
    <col min="2317" max="2317" width="7.28515625" style="3" customWidth="1"/>
    <col min="2318" max="2319" width="6.7109375" style="3" customWidth="1"/>
    <col min="2320" max="2324" width="7.28515625" style="3" customWidth="1"/>
    <col min="2325" max="2325" width="4.85546875" style="3" customWidth="1"/>
    <col min="2326" max="2326" width="15" style="3" customWidth="1"/>
    <col min="2327" max="2328" width="13.7109375" style="3" customWidth="1"/>
    <col min="2329" max="2329" width="13.140625" style="3" customWidth="1"/>
    <col min="2330" max="2330" width="12.28515625" style="3" customWidth="1"/>
    <col min="2331" max="2331" width="14.28515625" style="3" customWidth="1"/>
    <col min="2332" max="2332" width="15.7109375" style="3" customWidth="1"/>
    <col min="2333" max="2333" width="11.7109375" style="3" bestFit="1" customWidth="1"/>
    <col min="2334" max="2334" width="10.28515625" style="3" bestFit="1" customWidth="1"/>
    <col min="2335" max="2560" width="9.140625" style="3"/>
    <col min="2561" max="2561" width="4" style="3" customWidth="1"/>
    <col min="2562" max="2562" width="47.7109375" style="3" customWidth="1"/>
    <col min="2563" max="2563" width="10.7109375" style="3" customWidth="1"/>
    <col min="2564" max="2564" width="34.28515625" style="3" customWidth="1"/>
    <col min="2565" max="2565" width="8.85546875" style="3" customWidth="1"/>
    <col min="2566" max="2566" width="36.85546875" style="3" customWidth="1"/>
    <col min="2567" max="2567" width="14.7109375" style="3" customWidth="1"/>
    <col min="2568" max="2569" width="5.140625" style="3" customWidth="1"/>
    <col min="2570" max="2570" width="4.7109375" style="3" customWidth="1"/>
    <col min="2571" max="2571" width="6.85546875" style="3" customWidth="1"/>
    <col min="2572" max="2572" width="6.140625" style="3" customWidth="1"/>
    <col min="2573" max="2573" width="7.28515625" style="3" customWidth="1"/>
    <col min="2574" max="2575" width="6.7109375" style="3" customWidth="1"/>
    <col min="2576" max="2580" width="7.28515625" style="3" customWidth="1"/>
    <col min="2581" max="2581" width="4.85546875" style="3" customWidth="1"/>
    <col min="2582" max="2582" width="15" style="3" customWidth="1"/>
    <col min="2583" max="2584" width="13.7109375" style="3" customWidth="1"/>
    <col min="2585" max="2585" width="13.140625" style="3" customWidth="1"/>
    <col min="2586" max="2586" width="12.28515625" style="3" customWidth="1"/>
    <col min="2587" max="2587" width="14.28515625" style="3" customWidth="1"/>
    <col min="2588" max="2588" width="15.7109375" style="3" customWidth="1"/>
    <col min="2589" max="2589" width="11.7109375" style="3" bestFit="1" customWidth="1"/>
    <col min="2590" max="2590" width="10.28515625" style="3" bestFit="1" customWidth="1"/>
    <col min="2591" max="2816" width="9.140625" style="3"/>
    <col min="2817" max="2817" width="4" style="3" customWidth="1"/>
    <col min="2818" max="2818" width="47.7109375" style="3" customWidth="1"/>
    <col min="2819" max="2819" width="10.7109375" style="3" customWidth="1"/>
    <col min="2820" max="2820" width="34.28515625" style="3" customWidth="1"/>
    <col min="2821" max="2821" width="8.85546875" style="3" customWidth="1"/>
    <col min="2822" max="2822" width="36.85546875" style="3" customWidth="1"/>
    <col min="2823" max="2823" width="14.7109375" style="3" customWidth="1"/>
    <col min="2824" max="2825" width="5.140625" style="3" customWidth="1"/>
    <col min="2826" max="2826" width="4.7109375" style="3" customWidth="1"/>
    <col min="2827" max="2827" width="6.85546875" style="3" customWidth="1"/>
    <col min="2828" max="2828" width="6.140625" style="3" customWidth="1"/>
    <col min="2829" max="2829" width="7.28515625" style="3" customWidth="1"/>
    <col min="2830" max="2831" width="6.7109375" style="3" customWidth="1"/>
    <col min="2832" max="2836" width="7.28515625" style="3" customWidth="1"/>
    <col min="2837" max="2837" width="4.85546875" style="3" customWidth="1"/>
    <col min="2838" max="2838" width="15" style="3" customWidth="1"/>
    <col min="2839" max="2840" width="13.7109375" style="3" customWidth="1"/>
    <col min="2841" max="2841" width="13.140625" style="3" customWidth="1"/>
    <col min="2842" max="2842" width="12.28515625" style="3" customWidth="1"/>
    <col min="2843" max="2843" width="14.28515625" style="3" customWidth="1"/>
    <col min="2844" max="2844" width="15.7109375" style="3" customWidth="1"/>
    <col min="2845" max="2845" width="11.7109375" style="3" bestFit="1" customWidth="1"/>
    <col min="2846" max="2846" width="10.28515625" style="3" bestFit="1" customWidth="1"/>
    <col min="2847" max="3072" width="9.140625" style="3"/>
    <col min="3073" max="3073" width="4" style="3" customWidth="1"/>
    <col min="3074" max="3074" width="47.7109375" style="3" customWidth="1"/>
    <col min="3075" max="3075" width="10.7109375" style="3" customWidth="1"/>
    <col min="3076" max="3076" width="34.28515625" style="3" customWidth="1"/>
    <col min="3077" max="3077" width="8.85546875" style="3" customWidth="1"/>
    <col min="3078" max="3078" width="36.85546875" style="3" customWidth="1"/>
    <col min="3079" max="3079" width="14.7109375" style="3" customWidth="1"/>
    <col min="3080" max="3081" width="5.140625" style="3" customWidth="1"/>
    <col min="3082" max="3082" width="4.7109375" style="3" customWidth="1"/>
    <col min="3083" max="3083" width="6.85546875" style="3" customWidth="1"/>
    <col min="3084" max="3084" width="6.140625" style="3" customWidth="1"/>
    <col min="3085" max="3085" width="7.28515625" style="3" customWidth="1"/>
    <col min="3086" max="3087" width="6.7109375" style="3" customWidth="1"/>
    <col min="3088" max="3092" width="7.28515625" style="3" customWidth="1"/>
    <col min="3093" max="3093" width="4.85546875" style="3" customWidth="1"/>
    <col min="3094" max="3094" width="15" style="3" customWidth="1"/>
    <col min="3095" max="3096" width="13.7109375" style="3" customWidth="1"/>
    <col min="3097" max="3097" width="13.140625" style="3" customWidth="1"/>
    <col min="3098" max="3098" width="12.28515625" style="3" customWidth="1"/>
    <col min="3099" max="3099" width="14.28515625" style="3" customWidth="1"/>
    <col min="3100" max="3100" width="15.7109375" style="3" customWidth="1"/>
    <col min="3101" max="3101" width="11.7109375" style="3" bestFit="1" customWidth="1"/>
    <col min="3102" max="3102" width="10.28515625" style="3" bestFit="1" customWidth="1"/>
    <col min="3103" max="3328" width="9.140625" style="3"/>
    <col min="3329" max="3329" width="4" style="3" customWidth="1"/>
    <col min="3330" max="3330" width="47.7109375" style="3" customWidth="1"/>
    <col min="3331" max="3331" width="10.7109375" style="3" customWidth="1"/>
    <col min="3332" max="3332" width="34.28515625" style="3" customWidth="1"/>
    <col min="3333" max="3333" width="8.85546875" style="3" customWidth="1"/>
    <col min="3334" max="3334" width="36.85546875" style="3" customWidth="1"/>
    <col min="3335" max="3335" width="14.7109375" style="3" customWidth="1"/>
    <col min="3336" max="3337" width="5.140625" style="3" customWidth="1"/>
    <col min="3338" max="3338" width="4.7109375" style="3" customWidth="1"/>
    <col min="3339" max="3339" width="6.85546875" style="3" customWidth="1"/>
    <col min="3340" max="3340" width="6.140625" style="3" customWidth="1"/>
    <col min="3341" max="3341" width="7.28515625" style="3" customWidth="1"/>
    <col min="3342" max="3343" width="6.7109375" style="3" customWidth="1"/>
    <col min="3344" max="3348" width="7.28515625" style="3" customWidth="1"/>
    <col min="3349" max="3349" width="4.85546875" style="3" customWidth="1"/>
    <col min="3350" max="3350" width="15" style="3" customWidth="1"/>
    <col min="3351" max="3352" width="13.7109375" style="3" customWidth="1"/>
    <col min="3353" max="3353" width="13.140625" style="3" customWidth="1"/>
    <col min="3354" max="3354" width="12.28515625" style="3" customWidth="1"/>
    <col min="3355" max="3355" width="14.28515625" style="3" customWidth="1"/>
    <col min="3356" max="3356" width="15.7109375" style="3" customWidth="1"/>
    <col min="3357" max="3357" width="11.7109375" style="3" bestFit="1" customWidth="1"/>
    <col min="3358" max="3358" width="10.28515625" style="3" bestFit="1" customWidth="1"/>
    <col min="3359" max="3584" width="9.140625" style="3"/>
    <col min="3585" max="3585" width="4" style="3" customWidth="1"/>
    <col min="3586" max="3586" width="47.7109375" style="3" customWidth="1"/>
    <col min="3587" max="3587" width="10.7109375" style="3" customWidth="1"/>
    <col min="3588" max="3588" width="34.28515625" style="3" customWidth="1"/>
    <col min="3589" max="3589" width="8.85546875" style="3" customWidth="1"/>
    <col min="3590" max="3590" width="36.85546875" style="3" customWidth="1"/>
    <col min="3591" max="3591" width="14.7109375" style="3" customWidth="1"/>
    <col min="3592" max="3593" width="5.140625" style="3" customWidth="1"/>
    <col min="3594" max="3594" width="4.7109375" style="3" customWidth="1"/>
    <col min="3595" max="3595" width="6.85546875" style="3" customWidth="1"/>
    <col min="3596" max="3596" width="6.140625" style="3" customWidth="1"/>
    <col min="3597" max="3597" width="7.28515625" style="3" customWidth="1"/>
    <col min="3598" max="3599" width="6.7109375" style="3" customWidth="1"/>
    <col min="3600" max="3604" width="7.28515625" style="3" customWidth="1"/>
    <col min="3605" max="3605" width="4.85546875" style="3" customWidth="1"/>
    <col min="3606" max="3606" width="15" style="3" customWidth="1"/>
    <col min="3607" max="3608" width="13.7109375" style="3" customWidth="1"/>
    <col min="3609" max="3609" width="13.140625" style="3" customWidth="1"/>
    <col min="3610" max="3610" width="12.28515625" style="3" customWidth="1"/>
    <col min="3611" max="3611" width="14.28515625" style="3" customWidth="1"/>
    <col min="3612" max="3612" width="15.7109375" style="3" customWidth="1"/>
    <col min="3613" max="3613" width="11.7109375" style="3" bestFit="1" customWidth="1"/>
    <col min="3614" max="3614" width="10.28515625" style="3" bestFit="1" customWidth="1"/>
    <col min="3615" max="3840" width="9.140625" style="3"/>
    <col min="3841" max="3841" width="4" style="3" customWidth="1"/>
    <col min="3842" max="3842" width="47.7109375" style="3" customWidth="1"/>
    <col min="3843" max="3843" width="10.7109375" style="3" customWidth="1"/>
    <col min="3844" max="3844" width="34.28515625" style="3" customWidth="1"/>
    <col min="3845" max="3845" width="8.85546875" style="3" customWidth="1"/>
    <col min="3846" max="3846" width="36.85546875" style="3" customWidth="1"/>
    <col min="3847" max="3847" width="14.7109375" style="3" customWidth="1"/>
    <col min="3848" max="3849" width="5.140625" style="3" customWidth="1"/>
    <col min="3850" max="3850" width="4.7109375" style="3" customWidth="1"/>
    <col min="3851" max="3851" width="6.85546875" style="3" customWidth="1"/>
    <col min="3852" max="3852" width="6.140625" style="3" customWidth="1"/>
    <col min="3853" max="3853" width="7.28515625" style="3" customWidth="1"/>
    <col min="3854" max="3855" width="6.7109375" style="3" customWidth="1"/>
    <col min="3856" max="3860" width="7.28515625" style="3" customWidth="1"/>
    <col min="3861" max="3861" width="4.85546875" style="3" customWidth="1"/>
    <col min="3862" max="3862" width="15" style="3" customWidth="1"/>
    <col min="3863" max="3864" width="13.7109375" style="3" customWidth="1"/>
    <col min="3865" max="3865" width="13.140625" style="3" customWidth="1"/>
    <col min="3866" max="3866" width="12.28515625" style="3" customWidth="1"/>
    <col min="3867" max="3867" width="14.28515625" style="3" customWidth="1"/>
    <col min="3868" max="3868" width="15.7109375" style="3" customWidth="1"/>
    <col min="3869" max="3869" width="11.7109375" style="3" bestFit="1" customWidth="1"/>
    <col min="3870" max="3870" width="10.28515625" style="3" bestFit="1" customWidth="1"/>
    <col min="3871" max="4096" width="9.140625" style="3"/>
    <col min="4097" max="4097" width="4" style="3" customWidth="1"/>
    <col min="4098" max="4098" width="47.7109375" style="3" customWidth="1"/>
    <col min="4099" max="4099" width="10.7109375" style="3" customWidth="1"/>
    <col min="4100" max="4100" width="34.28515625" style="3" customWidth="1"/>
    <col min="4101" max="4101" width="8.85546875" style="3" customWidth="1"/>
    <col min="4102" max="4102" width="36.85546875" style="3" customWidth="1"/>
    <col min="4103" max="4103" width="14.7109375" style="3" customWidth="1"/>
    <col min="4104" max="4105" width="5.140625" style="3" customWidth="1"/>
    <col min="4106" max="4106" width="4.7109375" style="3" customWidth="1"/>
    <col min="4107" max="4107" width="6.85546875" style="3" customWidth="1"/>
    <col min="4108" max="4108" width="6.140625" style="3" customWidth="1"/>
    <col min="4109" max="4109" width="7.28515625" style="3" customWidth="1"/>
    <col min="4110" max="4111" width="6.7109375" style="3" customWidth="1"/>
    <col min="4112" max="4116" width="7.28515625" style="3" customWidth="1"/>
    <col min="4117" max="4117" width="4.85546875" style="3" customWidth="1"/>
    <col min="4118" max="4118" width="15" style="3" customWidth="1"/>
    <col min="4119" max="4120" width="13.7109375" style="3" customWidth="1"/>
    <col min="4121" max="4121" width="13.140625" style="3" customWidth="1"/>
    <col min="4122" max="4122" width="12.28515625" style="3" customWidth="1"/>
    <col min="4123" max="4123" width="14.28515625" style="3" customWidth="1"/>
    <col min="4124" max="4124" width="15.7109375" style="3" customWidth="1"/>
    <col min="4125" max="4125" width="11.7109375" style="3" bestFit="1" customWidth="1"/>
    <col min="4126" max="4126" width="10.28515625" style="3" bestFit="1" customWidth="1"/>
    <col min="4127" max="4352" width="9.140625" style="3"/>
    <col min="4353" max="4353" width="4" style="3" customWidth="1"/>
    <col min="4354" max="4354" width="47.7109375" style="3" customWidth="1"/>
    <col min="4355" max="4355" width="10.7109375" style="3" customWidth="1"/>
    <col min="4356" max="4356" width="34.28515625" style="3" customWidth="1"/>
    <col min="4357" max="4357" width="8.85546875" style="3" customWidth="1"/>
    <col min="4358" max="4358" width="36.85546875" style="3" customWidth="1"/>
    <col min="4359" max="4359" width="14.7109375" style="3" customWidth="1"/>
    <col min="4360" max="4361" width="5.140625" style="3" customWidth="1"/>
    <col min="4362" max="4362" width="4.7109375" style="3" customWidth="1"/>
    <col min="4363" max="4363" width="6.85546875" style="3" customWidth="1"/>
    <col min="4364" max="4364" width="6.140625" style="3" customWidth="1"/>
    <col min="4365" max="4365" width="7.28515625" style="3" customWidth="1"/>
    <col min="4366" max="4367" width="6.7109375" style="3" customWidth="1"/>
    <col min="4368" max="4372" width="7.28515625" style="3" customWidth="1"/>
    <col min="4373" max="4373" width="4.85546875" style="3" customWidth="1"/>
    <col min="4374" max="4374" width="15" style="3" customWidth="1"/>
    <col min="4375" max="4376" width="13.7109375" style="3" customWidth="1"/>
    <col min="4377" max="4377" width="13.140625" style="3" customWidth="1"/>
    <col min="4378" max="4378" width="12.28515625" style="3" customWidth="1"/>
    <col min="4379" max="4379" width="14.28515625" style="3" customWidth="1"/>
    <col min="4380" max="4380" width="15.7109375" style="3" customWidth="1"/>
    <col min="4381" max="4381" width="11.7109375" style="3" bestFit="1" customWidth="1"/>
    <col min="4382" max="4382" width="10.28515625" style="3" bestFit="1" customWidth="1"/>
    <col min="4383" max="4608" width="9.140625" style="3"/>
    <col min="4609" max="4609" width="4" style="3" customWidth="1"/>
    <col min="4610" max="4610" width="47.7109375" style="3" customWidth="1"/>
    <col min="4611" max="4611" width="10.7109375" style="3" customWidth="1"/>
    <col min="4612" max="4612" width="34.28515625" style="3" customWidth="1"/>
    <col min="4613" max="4613" width="8.85546875" style="3" customWidth="1"/>
    <col min="4614" max="4614" width="36.85546875" style="3" customWidth="1"/>
    <col min="4615" max="4615" width="14.7109375" style="3" customWidth="1"/>
    <col min="4616" max="4617" width="5.140625" style="3" customWidth="1"/>
    <col min="4618" max="4618" width="4.7109375" style="3" customWidth="1"/>
    <col min="4619" max="4619" width="6.85546875" style="3" customWidth="1"/>
    <col min="4620" max="4620" width="6.140625" style="3" customWidth="1"/>
    <col min="4621" max="4621" width="7.28515625" style="3" customWidth="1"/>
    <col min="4622" max="4623" width="6.7109375" style="3" customWidth="1"/>
    <col min="4624" max="4628" width="7.28515625" style="3" customWidth="1"/>
    <col min="4629" max="4629" width="4.85546875" style="3" customWidth="1"/>
    <col min="4630" max="4630" width="15" style="3" customWidth="1"/>
    <col min="4631" max="4632" width="13.7109375" style="3" customWidth="1"/>
    <col min="4633" max="4633" width="13.140625" style="3" customWidth="1"/>
    <col min="4634" max="4634" width="12.28515625" style="3" customWidth="1"/>
    <col min="4635" max="4635" width="14.28515625" style="3" customWidth="1"/>
    <col min="4636" max="4636" width="15.7109375" style="3" customWidth="1"/>
    <col min="4637" max="4637" width="11.7109375" style="3" bestFit="1" customWidth="1"/>
    <col min="4638" max="4638" width="10.28515625" style="3" bestFit="1" customWidth="1"/>
    <col min="4639" max="4864" width="9.140625" style="3"/>
    <col min="4865" max="4865" width="4" style="3" customWidth="1"/>
    <col min="4866" max="4866" width="47.7109375" style="3" customWidth="1"/>
    <col min="4867" max="4867" width="10.7109375" style="3" customWidth="1"/>
    <col min="4868" max="4868" width="34.28515625" style="3" customWidth="1"/>
    <col min="4869" max="4869" width="8.85546875" style="3" customWidth="1"/>
    <col min="4870" max="4870" width="36.85546875" style="3" customWidth="1"/>
    <col min="4871" max="4871" width="14.7109375" style="3" customWidth="1"/>
    <col min="4872" max="4873" width="5.140625" style="3" customWidth="1"/>
    <col min="4874" max="4874" width="4.7109375" style="3" customWidth="1"/>
    <col min="4875" max="4875" width="6.85546875" style="3" customWidth="1"/>
    <col min="4876" max="4876" width="6.140625" style="3" customWidth="1"/>
    <col min="4877" max="4877" width="7.28515625" style="3" customWidth="1"/>
    <col min="4878" max="4879" width="6.7109375" style="3" customWidth="1"/>
    <col min="4880" max="4884" width="7.28515625" style="3" customWidth="1"/>
    <col min="4885" max="4885" width="4.85546875" style="3" customWidth="1"/>
    <col min="4886" max="4886" width="15" style="3" customWidth="1"/>
    <col min="4887" max="4888" width="13.7109375" style="3" customWidth="1"/>
    <col min="4889" max="4889" width="13.140625" style="3" customWidth="1"/>
    <col min="4890" max="4890" width="12.28515625" style="3" customWidth="1"/>
    <col min="4891" max="4891" width="14.28515625" style="3" customWidth="1"/>
    <col min="4892" max="4892" width="15.7109375" style="3" customWidth="1"/>
    <col min="4893" max="4893" width="11.7109375" style="3" bestFit="1" customWidth="1"/>
    <col min="4894" max="4894" width="10.28515625" style="3" bestFit="1" customWidth="1"/>
    <col min="4895" max="5120" width="9.140625" style="3"/>
    <col min="5121" max="5121" width="4" style="3" customWidth="1"/>
    <col min="5122" max="5122" width="47.7109375" style="3" customWidth="1"/>
    <col min="5123" max="5123" width="10.7109375" style="3" customWidth="1"/>
    <col min="5124" max="5124" width="34.28515625" style="3" customWidth="1"/>
    <col min="5125" max="5125" width="8.85546875" style="3" customWidth="1"/>
    <col min="5126" max="5126" width="36.85546875" style="3" customWidth="1"/>
    <col min="5127" max="5127" width="14.7109375" style="3" customWidth="1"/>
    <col min="5128" max="5129" width="5.140625" style="3" customWidth="1"/>
    <col min="5130" max="5130" width="4.7109375" style="3" customWidth="1"/>
    <col min="5131" max="5131" width="6.85546875" style="3" customWidth="1"/>
    <col min="5132" max="5132" width="6.140625" style="3" customWidth="1"/>
    <col min="5133" max="5133" width="7.28515625" style="3" customWidth="1"/>
    <col min="5134" max="5135" width="6.7109375" style="3" customWidth="1"/>
    <col min="5136" max="5140" width="7.28515625" style="3" customWidth="1"/>
    <col min="5141" max="5141" width="4.85546875" style="3" customWidth="1"/>
    <col min="5142" max="5142" width="15" style="3" customWidth="1"/>
    <col min="5143" max="5144" width="13.7109375" style="3" customWidth="1"/>
    <col min="5145" max="5145" width="13.140625" style="3" customWidth="1"/>
    <col min="5146" max="5146" width="12.28515625" style="3" customWidth="1"/>
    <col min="5147" max="5147" width="14.28515625" style="3" customWidth="1"/>
    <col min="5148" max="5148" width="15.7109375" style="3" customWidth="1"/>
    <col min="5149" max="5149" width="11.7109375" style="3" bestFit="1" customWidth="1"/>
    <col min="5150" max="5150" width="10.28515625" style="3" bestFit="1" customWidth="1"/>
    <col min="5151" max="5376" width="9.140625" style="3"/>
    <col min="5377" max="5377" width="4" style="3" customWidth="1"/>
    <col min="5378" max="5378" width="47.7109375" style="3" customWidth="1"/>
    <col min="5379" max="5379" width="10.7109375" style="3" customWidth="1"/>
    <col min="5380" max="5380" width="34.28515625" style="3" customWidth="1"/>
    <col min="5381" max="5381" width="8.85546875" style="3" customWidth="1"/>
    <col min="5382" max="5382" width="36.85546875" style="3" customWidth="1"/>
    <col min="5383" max="5383" width="14.7109375" style="3" customWidth="1"/>
    <col min="5384" max="5385" width="5.140625" style="3" customWidth="1"/>
    <col min="5386" max="5386" width="4.7109375" style="3" customWidth="1"/>
    <col min="5387" max="5387" width="6.85546875" style="3" customWidth="1"/>
    <col min="5388" max="5388" width="6.140625" style="3" customWidth="1"/>
    <col min="5389" max="5389" width="7.28515625" style="3" customWidth="1"/>
    <col min="5390" max="5391" width="6.7109375" style="3" customWidth="1"/>
    <col min="5392" max="5396" width="7.28515625" style="3" customWidth="1"/>
    <col min="5397" max="5397" width="4.85546875" style="3" customWidth="1"/>
    <col min="5398" max="5398" width="15" style="3" customWidth="1"/>
    <col min="5399" max="5400" width="13.7109375" style="3" customWidth="1"/>
    <col min="5401" max="5401" width="13.140625" style="3" customWidth="1"/>
    <col min="5402" max="5402" width="12.28515625" style="3" customWidth="1"/>
    <col min="5403" max="5403" width="14.28515625" style="3" customWidth="1"/>
    <col min="5404" max="5404" width="15.7109375" style="3" customWidth="1"/>
    <col min="5405" max="5405" width="11.7109375" style="3" bestFit="1" customWidth="1"/>
    <col min="5406" max="5406" width="10.28515625" style="3" bestFit="1" customWidth="1"/>
    <col min="5407" max="5632" width="9.140625" style="3"/>
    <col min="5633" max="5633" width="4" style="3" customWidth="1"/>
    <col min="5634" max="5634" width="47.7109375" style="3" customWidth="1"/>
    <col min="5635" max="5635" width="10.7109375" style="3" customWidth="1"/>
    <col min="5636" max="5636" width="34.28515625" style="3" customWidth="1"/>
    <col min="5637" max="5637" width="8.85546875" style="3" customWidth="1"/>
    <col min="5638" max="5638" width="36.85546875" style="3" customWidth="1"/>
    <col min="5639" max="5639" width="14.7109375" style="3" customWidth="1"/>
    <col min="5640" max="5641" width="5.140625" style="3" customWidth="1"/>
    <col min="5642" max="5642" width="4.7109375" style="3" customWidth="1"/>
    <col min="5643" max="5643" width="6.85546875" style="3" customWidth="1"/>
    <col min="5644" max="5644" width="6.140625" style="3" customWidth="1"/>
    <col min="5645" max="5645" width="7.28515625" style="3" customWidth="1"/>
    <col min="5646" max="5647" width="6.7109375" style="3" customWidth="1"/>
    <col min="5648" max="5652" width="7.28515625" style="3" customWidth="1"/>
    <col min="5653" max="5653" width="4.85546875" style="3" customWidth="1"/>
    <col min="5654" max="5654" width="15" style="3" customWidth="1"/>
    <col min="5655" max="5656" width="13.7109375" style="3" customWidth="1"/>
    <col min="5657" max="5657" width="13.140625" style="3" customWidth="1"/>
    <col min="5658" max="5658" width="12.28515625" style="3" customWidth="1"/>
    <col min="5659" max="5659" width="14.28515625" style="3" customWidth="1"/>
    <col min="5660" max="5660" width="15.7109375" style="3" customWidth="1"/>
    <col min="5661" max="5661" width="11.7109375" style="3" bestFit="1" customWidth="1"/>
    <col min="5662" max="5662" width="10.28515625" style="3" bestFit="1" customWidth="1"/>
    <col min="5663" max="5888" width="9.140625" style="3"/>
    <col min="5889" max="5889" width="4" style="3" customWidth="1"/>
    <col min="5890" max="5890" width="47.7109375" style="3" customWidth="1"/>
    <col min="5891" max="5891" width="10.7109375" style="3" customWidth="1"/>
    <col min="5892" max="5892" width="34.28515625" style="3" customWidth="1"/>
    <col min="5893" max="5893" width="8.85546875" style="3" customWidth="1"/>
    <col min="5894" max="5894" width="36.85546875" style="3" customWidth="1"/>
    <col min="5895" max="5895" width="14.7109375" style="3" customWidth="1"/>
    <col min="5896" max="5897" width="5.140625" style="3" customWidth="1"/>
    <col min="5898" max="5898" width="4.7109375" style="3" customWidth="1"/>
    <col min="5899" max="5899" width="6.85546875" style="3" customWidth="1"/>
    <col min="5900" max="5900" width="6.140625" style="3" customWidth="1"/>
    <col min="5901" max="5901" width="7.28515625" style="3" customWidth="1"/>
    <col min="5902" max="5903" width="6.7109375" style="3" customWidth="1"/>
    <col min="5904" max="5908" width="7.28515625" style="3" customWidth="1"/>
    <col min="5909" max="5909" width="4.85546875" style="3" customWidth="1"/>
    <col min="5910" max="5910" width="15" style="3" customWidth="1"/>
    <col min="5911" max="5912" width="13.7109375" style="3" customWidth="1"/>
    <col min="5913" max="5913" width="13.140625" style="3" customWidth="1"/>
    <col min="5914" max="5914" width="12.28515625" style="3" customWidth="1"/>
    <col min="5915" max="5915" width="14.28515625" style="3" customWidth="1"/>
    <col min="5916" max="5916" width="15.7109375" style="3" customWidth="1"/>
    <col min="5917" max="5917" width="11.7109375" style="3" bestFit="1" customWidth="1"/>
    <col min="5918" max="5918" width="10.28515625" style="3" bestFit="1" customWidth="1"/>
    <col min="5919" max="6144" width="9.140625" style="3"/>
    <col min="6145" max="6145" width="4" style="3" customWidth="1"/>
    <col min="6146" max="6146" width="47.7109375" style="3" customWidth="1"/>
    <col min="6147" max="6147" width="10.7109375" style="3" customWidth="1"/>
    <col min="6148" max="6148" width="34.28515625" style="3" customWidth="1"/>
    <col min="6149" max="6149" width="8.85546875" style="3" customWidth="1"/>
    <col min="6150" max="6150" width="36.85546875" style="3" customWidth="1"/>
    <col min="6151" max="6151" width="14.7109375" style="3" customWidth="1"/>
    <col min="6152" max="6153" width="5.140625" style="3" customWidth="1"/>
    <col min="6154" max="6154" width="4.7109375" style="3" customWidth="1"/>
    <col min="6155" max="6155" width="6.85546875" style="3" customWidth="1"/>
    <col min="6156" max="6156" width="6.140625" style="3" customWidth="1"/>
    <col min="6157" max="6157" width="7.28515625" style="3" customWidth="1"/>
    <col min="6158" max="6159" width="6.7109375" style="3" customWidth="1"/>
    <col min="6160" max="6164" width="7.28515625" style="3" customWidth="1"/>
    <col min="6165" max="6165" width="4.85546875" style="3" customWidth="1"/>
    <col min="6166" max="6166" width="15" style="3" customWidth="1"/>
    <col min="6167" max="6168" width="13.7109375" style="3" customWidth="1"/>
    <col min="6169" max="6169" width="13.140625" style="3" customWidth="1"/>
    <col min="6170" max="6170" width="12.28515625" style="3" customWidth="1"/>
    <col min="6171" max="6171" width="14.28515625" style="3" customWidth="1"/>
    <col min="6172" max="6172" width="15.7109375" style="3" customWidth="1"/>
    <col min="6173" max="6173" width="11.7109375" style="3" bestFit="1" customWidth="1"/>
    <col min="6174" max="6174" width="10.28515625" style="3" bestFit="1" customWidth="1"/>
    <col min="6175" max="6400" width="9.140625" style="3"/>
    <col min="6401" max="6401" width="4" style="3" customWidth="1"/>
    <col min="6402" max="6402" width="47.7109375" style="3" customWidth="1"/>
    <col min="6403" max="6403" width="10.7109375" style="3" customWidth="1"/>
    <col min="6404" max="6404" width="34.28515625" style="3" customWidth="1"/>
    <col min="6405" max="6405" width="8.85546875" style="3" customWidth="1"/>
    <col min="6406" max="6406" width="36.85546875" style="3" customWidth="1"/>
    <col min="6407" max="6407" width="14.7109375" style="3" customWidth="1"/>
    <col min="6408" max="6409" width="5.140625" style="3" customWidth="1"/>
    <col min="6410" max="6410" width="4.7109375" style="3" customWidth="1"/>
    <col min="6411" max="6411" width="6.85546875" style="3" customWidth="1"/>
    <col min="6412" max="6412" width="6.140625" style="3" customWidth="1"/>
    <col min="6413" max="6413" width="7.28515625" style="3" customWidth="1"/>
    <col min="6414" max="6415" width="6.7109375" style="3" customWidth="1"/>
    <col min="6416" max="6420" width="7.28515625" style="3" customWidth="1"/>
    <col min="6421" max="6421" width="4.85546875" style="3" customWidth="1"/>
    <col min="6422" max="6422" width="15" style="3" customWidth="1"/>
    <col min="6423" max="6424" width="13.7109375" style="3" customWidth="1"/>
    <col min="6425" max="6425" width="13.140625" style="3" customWidth="1"/>
    <col min="6426" max="6426" width="12.28515625" style="3" customWidth="1"/>
    <col min="6427" max="6427" width="14.28515625" style="3" customWidth="1"/>
    <col min="6428" max="6428" width="15.7109375" style="3" customWidth="1"/>
    <col min="6429" max="6429" width="11.7109375" style="3" bestFit="1" customWidth="1"/>
    <col min="6430" max="6430" width="10.28515625" style="3" bestFit="1" customWidth="1"/>
    <col min="6431" max="6656" width="9.140625" style="3"/>
    <col min="6657" max="6657" width="4" style="3" customWidth="1"/>
    <col min="6658" max="6658" width="47.7109375" style="3" customWidth="1"/>
    <col min="6659" max="6659" width="10.7109375" style="3" customWidth="1"/>
    <col min="6660" max="6660" width="34.28515625" style="3" customWidth="1"/>
    <col min="6661" max="6661" width="8.85546875" style="3" customWidth="1"/>
    <col min="6662" max="6662" width="36.85546875" style="3" customWidth="1"/>
    <col min="6663" max="6663" width="14.7109375" style="3" customWidth="1"/>
    <col min="6664" max="6665" width="5.140625" style="3" customWidth="1"/>
    <col min="6666" max="6666" width="4.7109375" style="3" customWidth="1"/>
    <col min="6667" max="6667" width="6.85546875" style="3" customWidth="1"/>
    <col min="6668" max="6668" width="6.140625" style="3" customWidth="1"/>
    <col min="6669" max="6669" width="7.28515625" style="3" customWidth="1"/>
    <col min="6670" max="6671" width="6.7109375" style="3" customWidth="1"/>
    <col min="6672" max="6676" width="7.28515625" style="3" customWidth="1"/>
    <col min="6677" max="6677" width="4.85546875" style="3" customWidth="1"/>
    <col min="6678" max="6678" width="15" style="3" customWidth="1"/>
    <col min="6679" max="6680" width="13.7109375" style="3" customWidth="1"/>
    <col min="6681" max="6681" width="13.140625" style="3" customWidth="1"/>
    <col min="6682" max="6682" width="12.28515625" style="3" customWidth="1"/>
    <col min="6683" max="6683" width="14.28515625" style="3" customWidth="1"/>
    <col min="6684" max="6684" width="15.7109375" style="3" customWidth="1"/>
    <col min="6685" max="6685" width="11.7109375" style="3" bestFit="1" customWidth="1"/>
    <col min="6686" max="6686" width="10.28515625" style="3" bestFit="1" customWidth="1"/>
    <col min="6687" max="6912" width="9.140625" style="3"/>
    <col min="6913" max="6913" width="4" style="3" customWidth="1"/>
    <col min="6914" max="6914" width="47.7109375" style="3" customWidth="1"/>
    <col min="6915" max="6915" width="10.7109375" style="3" customWidth="1"/>
    <col min="6916" max="6916" width="34.28515625" style="3" customWidth="1"/>
    <col min="6917" max="6917" width="8.85546875" style="3" customWidth="1"/>
    <col min="6918" max="6918" width="36.85546875" style="3" customWidth="1"/>
    <col min="6919" max="6919" width="14.7109375" style="3" customWidth="1"/>
    <col min="6920" max="6921" width="5.140625" style="3" customWidth="1"/>
    <col min="6922" max="6922" width="4.7109375" style="3" customWidth="1"/>
    <col min="6923" max="6923" width="6.85546875" style="3" customWidth="1"/>
    <col min="6924" max="6924" width="6.140625" style="3" customWidth="1"/>
    <col min="6925" max="6925" width="7.28515625" style="3" customWidth="1"/>
    <col min="6926" max="6927" width="6.7109375" style="3" customWidth="1"/>
    <col min="6928" max="6932" width="7.28515625" style="3" customWidth="1"/>
    <col min="6933" max="6933" width="4.85546875" style="3" customWidth="1"/>
    <col min="6934" max="6934" width="15" style="3" customWidth="1"/>
    <col min="6935" max="6936" width="13.7109375" style="3" customWidth="1"/>
    <col min="6937" max="6937" width="13.140625" style="3" customWidth="1"/>
    <col min="6938" max="6938" width="12.28515625" style="3" customWidth="1"/>
    <col min="6939" max="6939" width="14.28515625" style="3" customWidth="1"/>
    <col min="6940" max="6940" width="15.7109375" style="3" customWidth="1"/>
    <col min="6941" max="6941" width="11.7109375" style="3" bestFit="1" customWidth="1"/>
    <col min="6942" max="6942" width="10.28515625" style="3" bestFit="1" customWidth="1"/>
    <col min="6943" max="7168" width="9.140625" style="3"/>
    <col min="7169" max="7169" width="4" style="3" customWidth="1"/>
    <col min="7170" max="7170" width="47.7109375" style="3" customWidth="1"/>
    <col min="7171" max="7171" width="10.7109375" style="3" customWidth="1"/>
    <col min="7172" max="7172" width="34.28515625" style="3" customWidth="1"/>
    <col min="7173" max="7173" width="8.85546875" style="3" customWidth="1"/>
    <col min="7174" max="7174" width="36.85546875" style="3" customWidth="1"/>
    <col min="7175" max="7175" width="14.7109375" style="3" customWidth="1"/>
    <col min="7176" max="7177" width="5.140625" style="3" customWidth="1"/>
    <col min="7178" max="7178" width="4.7109375" style="3" customWidth="1"/>
    <col min="7179" max="7179" width="6.85546875" style="3" customWidth="1"/>
    <col min="7180" max="7180" width="6.140625" style="3" customWidth="1"/>
    <col min="7181" max="7181" width="7.28515625" style="3" customWidth="1"/>
    <col min="7182" max="7183" width="6.7109375" style="3" customWidth="1"/>
    <col min="7184" max="7188" width="7.28515625" style="3" customWidth="1"/>
    <col min="7189" max="7189" width="4.85546875" style="3" customWidth="1"/>
    <col min="7190" max="7190" width="15" style="3" customWidth="1"/>
    <col min="7191" max="7192" width="13.7109375" style="3" customWidth="1"/>
    <col min="7193" max="7193" width="13.140625" style="3" customWidth="1"/>
    <col min="7194" max="7194" width="12.28515625" style="3" customWidth="1"/>
    <col min="7195" max="7195" width="14.28515625" style="3" customWidth="1"/>
    <col min="7196" max="7196" width="15.7109375" style="3" customWidth="1"/>
    <col min="7197" max="7197" width="11.7109375" style="3" bestFit="1" customWidth="1"/>
    <col min="7198" max="7198" width="10.28515625" style="3" bestFit="1" customWidth="1"/>
    <col min="7199" max="7424" width="9.140625" style="3"/>
    <col min="7425" max="7425" width="4" style="3" customWidth="1"/>
    <col min="7426" max="7426" width="47.7109375" style="3" customWidth="1"/>
    <col min="7427" max="7427" width="10.7109375" style="3" customWidth="1"/>
    <col min="7428" max="7428" width="34.28515625" style="3" customWidth="1"/>
    <col min="7429" max="7429" width="8.85546875" style="3" customWidth="1"/>
    <col min="7430" max="7430" width="36.85546875" style="3" customWidth="1"/>
    <col min="7431" max="7431" width="14.7109375" style="3" customWidth="1"/>
    <col min="7432" max="7433" width="5.140625" style="3" customWidth="1"/>
    <col min="7434" max="7434" width="4.7109375" style="3" customWidth="1"/>
    <col min="7435" max="7435" width="6.85546875" style="3" customWidth="1"/>
    <col min="7436" max="7436" width="6.140625" style="3" customWidth="1"/>
    <col min="7437" max="7437" width="7.28515625" style="3" customWidth="1"/>
    <col min="7438" max="7439" width="6.7109375" style="3" customWidth="1"/>
    <col min="7440" max="7444" width="7.28515625" style="3" customWidth="1"/>
    <col min="7445" max="7445" width="4.85546875" style="3" customWidth="1"/>
    <col min="7446" max="7446" width="15" style="3" customWidth="1"/>
    <col min="7447" max="7448" width="13.7109375" style="3" customWidth="1"/>
    <col min="7449" max="7449" width="13.140625" style="3" customWidth="1"/>
    <col min="7450" max="7450" width="12.28515625" style="3" customWidth="1"/>
    <col min="7451" max="7451" width="14.28515625" style="3" customWidth="1"/>
    <col min="7452" max="7452" width="15.7109375" style="3" customWidth="1"/>
    <col min="7453" max="7453" width="11.7109375" style="3" bestFit="1" customWidth="1"/>
    <col min="7454" max="7454" width="10.28515625" style="3" bestFit="1" customWidth="1"/>
    <col min="7455" max="7680" width="9.140625" style="3"/>
    <col min="7681" max="7681" width="4" style="3" customWidth="1"/>
    <col min="7682" max="7682" width="47.7109375" style="3" customWidth="1"/>
    <col min="7683" max="7683" width="10.7109375" style="3" customWidth="1"/>
    <col min="7684" max="7684" width="34.28515625" style="3" customWidth="1"/>
    <col min="7685" max="7685" width="8.85546875" style="3" customWidth="1"/>
    <col min="7686" max="7686" width="36.85546875" style="3" customWidth="1"/>
    <col min="7687" max="7687" width="14.7109375" style="3" customWidth="1"/>
    <col min="7688" max="7689" width="5.140625" style="3" customWidth="1"/>
    <col min="7690" max="7690" width="4.7109375" style="3" customWidth="1"/>
    <col min="7691" max="7691" width="6.85546875" style="3" customWidth="1"/>
    <col min="7692" max="7692" width="6.140625" style="3" customWidth="1"/>
    <col min="7693" max="7693" width="7.28515625" style="3" customWidth="1"/>
    <col min="7694" max="7695" width="6.7109375" style="3" customWidth="1"/>
    <col min="7696" max="7700" width="7.28515625" style="3" customWidth="1"/>
    <col min="7701" max="7701" width="4.85546875" style="3" customWidth="1"/>
    <col min="7702" max="7702" width="15" style="3" customWidth="1"/>
    <col min="7703" max="7704" width="13.7109375" style="3" customWidth="1"/>
    <col min="7705" max="7705" width="13.140625" style="3" customWidth="1"/>
    <col min="7706" max="7706" width="12.28515625" style="3" customWidth="1"/>
    <col min="7707" max="7707" width="14.28515625" style="3" customWidth="1"/>
    <col min="7708" max="7708" width="15.7109375" style="3" customWidth="1"/>
    <col min="7709" max="7709" width="11.7109375" style="3" bestFit="1" customWidth="1"/>
    <col min="7710" max="7710" width="10.28515625" style="3" bestFit="1" customWidth="1"/>
    <col min="7711" max="7936" width="9.140625" style="3"/>
    <col min="7937" max="7937" width="4" style="3" customWidth="1"/>
    <col min="7938" max="7938" width="47.7109375" style="3" customWidth="1"/>
    <col min="7939" max="7939" width="10.7109375" style="3" customWidth="1"/>
    <col min="7940" max="7940" width="34.28515625" style="3" customWidth="1"/>
    <col min="7941" max="7941" width="8.85546875" style="3" customWidth="1"/>
    <col min="7942" max="7942" width="36.85546875" style="3" customWidth="1"/>
    <col min="7943" max="7943" width="14.7109375" style="3" customWidth="1"/>
    <col min="7944" max="7945" width="5.140625" style="3" customWidth="1"/>
    <col min="7946" max="7946" width="4.7109375" style="3" customWidth="1"/>
    <col min="7947" max="7947" width="6.85546875" style="3" customWidth="1"/>
    <col min="7948" max="7948" width="6.140625" style="3" customWidth="1"/>
    <col min="7949" max="7949" width="7.28515625" style="3" customWidth="1"/>
    <col min="7950" max="7951" width="6.7109375" style="3" customWidth="1"/>
    <col min="7952" max="7956" width="7.28515625" style="3" customWidth="1"/>
    <col min="7957" max="7957" width="4.85546875" style="3" customWidth="1"/>
    <col min="7958" max="7958" width="15" style="3" customWidth="1"/>
    <col min="7959" max="7960" width="13.7109375" style="3" customWidth="1"/>
    <col min="7961" max="7961" width="13.140625" style="3" customWidth="1"/>
    <col min="7962" max="7962" width="12.28515625" style="3" customWidth="1"/>
    <col min="7963" max="7963" width="14.28515625" style="3" customWidth="1"/>
    <col min="7964" max="7964" width="15.7109375" style="3" customWidth="1"/>
    <col min="7965" max="7965" width="11.7109375" style="3" bestFit="1" customWidth="1"/>
    <col min="7966" max="7966" width="10.28515625" style="3" bestFit="1" customWidth="1"/>
    <col min="7967" max="8192" width="9.140625" style="3"/>
    <col min="8193" max="8193" width="4" style="3" customWidth="1"/>
    <col min="8194" max="8194" width="47.7109375" style="3" customWidth="1"/>
    <col min="8195" max="8195" width="10.7109375" style="3" customWidth="1"/>
    <col min="8196" max="8196" width="34.28515625" style="3" customWidth="1"/>
    <col min="8197" max="8197" width="8.85546875" style="3" customWidth="1"/>
    <col min="8198" max="8198" width="36.85546875" style="3" customWidth="1"/>
    <col min="8199" max="8199" width="14.7109375" style="3" customWidth="1"/>
    <col min="8200" max="8201" width="5.140625" style="3" customWidth="1"/>
    <col min="8202" max="8202" width="4.7109375" style="3" customWidth="1"/>
    <col min="8203" max="8203" width="6.85546875" style="3" customWidth="1"/>
    <col min="8204" max="8204" width="6.140625" style="3" customWidth="1"/>
    <col min="8205" max="8205" width="7.28515625" style="3" customWidth="1"/>
    <col min="8206" max="8207" width="6.7109375" style="3" customWidth="1"/>
    <col min="8208" max="8212" width="7.28515625" style="3" customWidth="1"/>
    <col min="8213" max="8213" width="4.85546875" style="3" customWidth="1"/>
    <col min="8214" max="8214" width="15" style="3" customWidth="1"/>
    <col min="8215" max="8216" width="13.7109375" style="3" customWidth="1"/>
    <col min="8217" max="8217" width="13.140625" style="3" customWidth="1"/>
    <col min="8218" max="8218" width="12.28515625" style="3" customWidth="1"/>
    <col min="8219" max="8219" width="14.28515625" style="3" customWidth="1"/>
    <col min="8220" max="8220" width="15.7109375" style="3" customWidth="1"/>
    <col min="8221" max="8221" width="11.7109375" style="3" bestFit="1" customWidth="1"/>
    <col min="8222" max="8222" width="10.28515625" style="3" bestFit="1" customWidth="1"/>
    <col min="8223" max="8448" width="9.140625" style="3"/>
    <col min="8449" max="8449" width="4" style="3" customWidth="1"/>
    <col min="8450" max="8450" width="47.7109375" style="3" customWidth="1"/>
    <col min="8451" max="8451" width="10.7109375" style="3" customWidth="1"/>
    <col min="8452" max="8452" width="34.28515625" style="3" customWidth="1"/>
    <col min="8453" max="8453" width="8.85546875" style="3" customWidth="1"/>
    <col min="8454" max="8454" width="36.85546875" style="3" customWidth="1"/>
    <col min="8455" max="8455" width="14.7109375" style="3" customWidth="1"/>
    <col min="8456" max="8457" width="5.140625" style="3" customWidth="1"/>
    <col min="8458" max="8458" width="4.7109375" style="3" customWidth="1"/>
    <col min="8459" max="8459" width="6.85546875" style="3" customWidth="1"/>
    <col min="8460" max="8460" width="6.140625" style="3" customWidth="1"/>
    <col min="8461" max="8461" width="7.28515625" style="3" customWidth="1"/>
    <col min="8462" max="8463" width="6.7109375" style="3" customWidth="1"/>
    <col min="8464" max="8468" width="7.28515625" style="3" customWidth="1"/>
    <col min="8469" max="8469" width="4.85546875" style="3" customWidth="1"/>
    <col min="8470" max="8470" width="15" style="3" customWidth="1"/>
    <col min="8471" max="8472" width="13.7109375" style="3" customWidth="1"/>
    <col min="8473" max="8473" width="13.140625" style="3" customWidth="1"/>
    <col min="8474" max="8474" width="12.28515625" style="3" customWidth="1"/>
    <col min="8475" max="8475" width="14.28515625" style="3" customWidth="1"/>
    <col min="8476" max="8476" width="15.7109375" style="3" customWidth="1"/>
    <col min="8477" max="8477" width="11.7109375" style="3" bestFit="1" customWidth="1"/>
    <col min="8478" max="8478" width="10.28515625" style="3" bestFit="1" customWidth="1"/>
    <col min="8479" max="8704" width="9.140625" style="3"/>
    <col min="8705" max="8705" width="4" style="3" customWidth="1"/>
    <col min="8706" max="8706" width="47.7109375" style="3" customWidth="1"/>
    <col min="8707" max="8707" width="10.7109375" style="3" customWidth="1"/>
    <col min="8708" max="8708" width="34.28515625" style="3" customWidth="1"/>
    <col min="8709" max="8709" width="8.85546875" style="3" customWidth="1"/>
    <col min="8710" max="8710" width="36.85546875" style="3" customWidth="1"/>
    <col min="8711" max="8711" width="14.7109375" style="3" customWidth="1"/>
    <col min="8712" max="8713" width="5.140625" style="3" customWidth="1"/>
    <col min="8714" max="8714" width="4.7109375" style="3" customWidth="1"/>
    <col min="8715" max="8715" width="6.85546875" style="3" customWidth="1"/>
    <col min="8716" max="8716" width="6.140625" style="3" customWidth="1"/>
    <col min="8717" max="8717" width="7.28515625" style="3" customWidth="1"/>
    <col min="8718" max="8719" width="6.7109375" style="3" customWidth="1"/>
    <col min="8720" max="8724" width="7.28515625" style="3" customWidth="1"/>
    <col min="8725" max="8725" width="4.85546875" style="3" customWidth="1"/>
    <col min="8726" max="8726" width="15" style="3" customWidth="1"/>
    <col min="8727" max="8728" width="13.7109375" style="3" customWidth="1"/>
    <col min="8729" max="8729" width="13.140625" style="3" customWidth="1"/>
    <col min="8730" max="8730" width="12.28515625" style="3" customWidth="1"/>
    <col min="8731" max="8731" width="14.28515625" style="3" customWidth="1"/>
    <col min="8732" max="8732" width="15.7109375" style="3" customWidth="1"/>
    <col min="8733" max="8733" width="11.7109375" style="3" bestFit="1" customWidth="1"/>
    <col min="8734" max="8734" width="10.28515625" style="3" bestFit="1" customWidth="1"/>
    <col min="8735" max="8960" width="9.140625" style="3"/>
    <col min="8961" max="8961" width="4" style="3" customWidth="1"/>
    <col min="8962" max="8962" width="47.7109375" style="3" customWidth="1"/>
    <col min="8963" max="8963" width="10.7109375" style="3" customWidth="1"/>
    <col min="8964" max="8964" width="34.28515625" style="3" customWidth="1"/>
    <col min="8965" max="8965" width="8.85546875" style="3" customWidth="1"/>
    <col min="8966" max="8966" width="36.85546875" style="3" customWidth="1"/>
    <col min="8967" max="8967" width="14.7109375" style="3" customWidth="1"/>
    <col min="8968" max="8969" width="5.140625" style="3" customWidth="1"/>
    <col min="8970" max="8970" width="4.7109375" style="3" customWidth="1"/>
    <col min="8971" max="8971" width="6.85546875" style="3" customWidth="1"/>
    <col min="8972" max="8972" width="6.140625" style="3" customWidth="1"/>
    <col min="8973" max="8973" width="7.28515625" style="3" customWidth="1"/>
    <col min="8974" max="8975" width="6.7109375" style="3" customWidth="1"/>
    <col min="8976" max="8980" width="7.28515625" style="3" customWidth="1"/>
    <col min="8981" max="8981" width="4.85546875" style="3" customWidth="1"/>
    <col min="8982" max="8982" width="15" style="3" customWidth="1"/>
    <col min="8983" max="8984" width="13.7109375" style="3" customWidth="1"/>
    <col min="8985" max="8985" width="13.140625" style="3" customWidth="1"/>
    <col min="8986" max="8986" width="12.28515625" style="3" customWidth="1"/>
    <col min="8987" max="8987" width="14.28515625" style="3" customWidth="1"/>
    <col min="8988" max="8988" width="15.7109375" style="3" customWidth="1"/>
    <col min="8989" max="8989" width="11.7109375" style="3" bestFit="1" customWidth="1"/>
    <col min="8990" max="8990" width="10.28515625" style="3" bestFit="1" customWidth="1"/>
    <col min="8991" max="9216" width="9.140625" style="3"/>
    <col min="9217" max="9217" width="4" style="3" customWidth="1"/>
    <col min="9218" max="9218" width="47.7109375" style="3" customWidth="1"/>
    <col min="9219" max="9219" width="10.7109375" style="3" customWidth="1"/>
    <col min="9220" max="9220" width="34.28515625" style="3" customWidth="1"/>
    <col min="9221" max="9221" width="8.85546875" style="3" customWidth="1"/>
    <col min="9222" max="9222" width="36.85546875" style="3" customWidth="1"/>
    <col min="9223" max="9223" width="14.7109375" style="3" customWidth="1"/>
    <col min="9224" max="9225" width="5.140625" style="3" customWidth="1"/>
    <col min="9226" max="9226" width="4.7109375" style="3" customWidth="1"/>
    <col min="9227" max="9227" width="6.85546875" style="3" customWidth="1"/>
    <col min="9228" max="9228" width="6.140625" style="3" customWidth="1"/>
    <col min="9229" max="9229" width="7.28515625" style="3" customWidth="1"/>
    <col min="9230" max="9231" width="6.7109375" style="3" customWidth="1"/>
    <col min="9232" max="9236" width="7.28515625" style="3" customWidth="1"/>
    <col min="9237" max="9237" width="4.85546875" style="3" customWidth="1"/>
    <col min="9238" max="9238" width="15" style="3" customWidth="1"/>
    <col min="9239" max="9240" width="13.7109375" style="3" customWidth="1"/>
    <col min="9241" max="9241" width="13.140625" style="3" customWidth="1"/>
    <col min="9242" max="9242" width="12.28515625" style="3" customWidth="1"/>
    <col min="9243" max="9243" width="14.28515625" style="3" customWidth="1"/>
    <col min="9244" max="9244" width="15.7109375" style="3" customWidth="1"/>
    <col min="9245" max="9245" width="11.7109375" style="3" bestFit="1" customWidth="1"/>
    <col min="9246" max="9246" width="10.28515625" style="3" bestFit="1" customWidth="1"/>
    <col min="9247" max="9472" width="9.140625" style="3"/>
    <col min="9473" max="9473" width="4" style="3" customWidth="1"/>
    <col min="9474" max="9474" width="47.7109375" style="3" customWidth="1"/>
    <col min="9475" max="9475" width="10.7109375" style="3" customWidth="1"/>
    <col min="9476" max="9476" width="34.28515625" style="3" customWidth="1"/>
    <col min="9477" max="9477" width="8.85546875" style="3" customWidth="1"/>
    <col min="9478" max="9478" width="36.85546875" style="3" customWidth="1"/>
    <col min="9479" max="9479" width="14.7109375" style="3" customWidth="1"/>
    <col min="9480" max="9481" width="5.140625" style="3" customWidth="1"/>
    <col min="9482" max="9482" width="4.7109375" style="3" customWidth="1"/>
    <col min="9483" max="9483" width="6.85546875" style="3" customWidth="1"/>
    <col min="9484" max="9484" width="6.140625" style="3" customWidth="1"/>
    <col min="9485" max="9485" width="7.28515625" style="3" customWidth="1"/>
    <col min="9486" max="9487" width="6.7109375" style="3" customWidth="1"/>
    <col min="9488" max="9492" width="7.28515625" style="3" customWidth="1"/>
    <col min="9493" max="9493" width="4.85546875" style="3" customWidth="1"/>
    <col min="9494" max="9494" width="15" style="3" customWidth="1"/>
    <col min="9495" max="9496" width="13.7109375" style="3" customWidth="1"/>
    <col min="9497" max="9497" width="13.140625" style="3" customWidth="1"/>
    <col min="9498" max="9498" width="12.28515625" style="3" customWidth="1"/>
    <col min="9499" max="9499" width="14.28515625" style="3" customWidth="1"/>
    <col min="9500" max="9500" width="15.7109375" style="3" customWidth="1"/>
    <col min="9501" max="9501" width="11.7109375" style="3" bestFit="1" customWidth="1"/>
    <col min="9502" max="9502" width="10.28515625" style="3" bestFit="1" customWidth="1"/>
    <col min="9503" max="9728" width="9.140625" style="3"/>
    <col min="9729" max="9729" width="4" style="3" customWidth="1"/>
    <col min="9730" max="9730" width="47.7109375" style="3" customWidth="1"/>
    <col min="9731" max="9731" width="10.7109375" style="3" customWidth="1"/>
    <col min="9732" max="9732" width="34.28515625" style="3" customWidth="1"/>
    <col min="9733" max="9733" width="8.85546875" style="3" customWidth="1"/>
    <col min="9734" max="9734" width="36.85546875" style="3" customWidth="1"/>
    <col min="9735" max="9735" width="14.7109375" style="3" customWidth="1"/>
    <col min="9736" max="9737" width="5.140625" style="3" customWidth="1"/>
    <col min="9738" max="9738" width="4.7109375" style="3" customWidth="1"/>
    <col min="9739" max="9739" width="6.85546875" style="3" customWidth="1"/>
    <col min="9740" max="9740" width="6.140625" style="3" customWidth="1"/>
    <col min="9741" max="9741" width="7.28515625" style="3" customWidth="1"/>
    <col min="9742" max="9743" width="6.7109375" style="3" customWidth="1"/>
    <col min="9744" max="9748" width="7.28515625" style="3" customWidth="1"/>
    <col min="9749" max="9749" width="4.85546875" style="3" customWidth="1"/>
    <col min="9750" max="9750" width="15" style="3" customWidth="1"/>
    <col min="9751" max="9752" width="13.7109375" style="3" customWidth="1"/>
    <col min="9753" max="9753" width="13.140625" style="3" customWidth="1"/>
    <col min="9754" max="9754" width="12.28515625" style="3" customWidth="1"/>
    <col min="9755" max="9755" width="14.28515625" style="3" customWidth="1"/>
    <col min="9756" max="9756" width="15.7109375" style="3" customWidth="1"/>
    <col min="9757" max="9757" width="11.7109375" style="3" bestFit="1" customWidth="1"/>
    <col min="9758" max="9758" width="10.28515625" style="3" bestFit="1" customWidth="1"/>
    <col min="9759" max="9984" width="9.140625" style="3"/>
    <col min="9985" max="9985" width="4" style="3" customWidth="1"/>
    <col min="9986" max="9986" width="47.7109375" style="3" customWidth="1"/>
    <col min="9987" max="9987" width="10.7109375" style="3" customWidth="1"/>
    <col min="9988" max="9988" width="34.28515625" style="3" customWidth="1"/>
    <col min="9989" max="9989" width="8.85546875" style="3" customWidth="1"/>
    <col min="9990" max="9990" width="36.85546875" style="3" customWidth="1"/>
    <col min="9991" max="9991" width="14.7109375" style="3" customWidth="1"/>
    <col min="9992" max="9993" width="5.140625" style="3" customWidth="1"/>
    <col min="9994" max="9994" width="4.7109375" style="3" customWidth="1"/>
    <col min="9995" max="9995" width="6.85546875" style="3" customWidth="1"/>
    <col min="9996" max="9996" width="6.140625" style="3" customWidth="1"/>
    <col min="9997" max="9997" width="7.28515625" style="3" customWidth="1"/>
    <col min="9998" max="9999" width="6.7109375" style="3" customWidth="1"/>
    <col min="10000" max="10004" width="7.28515625" style="3" customWidth="1"/>
    <col min="10005" max="10005" width="4.85546875" style="3" customWidth="1"/>
    <col min="10006" max="10006" width="15" style="3" customWidth="1"/>
    <col min="10007" max="10008" width="13.7109375" style="3" customWidth="1"/>
    <col min="10009" max="10009" width="13.140625" style="3" customWidth="1"/>
    <col min="10010" max="10010" width="12.28515625" style="3" customWidth="1"/>
    <col min="10011" max="10011" width="14.28515625" style="3" customWidth="1"/>
    <col min="10012" max="10012" width="15.7109375" style="3" customWidth="1"/>
    <col min="10013" max="10013" width="11.7109375" style="3" bestFit="1" customWidth="1"/>
    <col min="10014" max="10014" width="10.28515625" style="3" bestFit="1" customWidth="1"/>
    <col min="10015" max="10240" width="9.140625" style="3"/>
    <col min="10241" max="10241" width="4" style="3" customWidth="1"/>
    <col min="10242" max="10242" width="47.7109375" style="3" customWidth="1"/>
    <col min="10243" max="10243" width="10.7109375" style="3" customWidth="1"/>
    <col min="10244" max="10244" width="34.28515625" style="3" customWidth="1"/>
    <col min="10245" max="10245" width="8.85546875" style="3" customWidth="1"/>
    <col min="10246" max="10246" width="36.85546875" style="3" customWidth="1"/>
    <col min="10247" max="10247" width="14.7109375" style="3" customWidth="1"/>
    <col min="10248" max="10249" width="5.140625" style="3" customWidth="1"/>
    <col min="10250" max="10250" width="4.7109375" style="3" customWidth="1"/>
    <col min="10251" max="10251" width="6.85546875" style="3" customWidth="1"/>
    <col min="10252" max="10252" width="6.140625" style="3" customWidth="1"/>
    <col min="10253" max="10253" width="7.28515625" style="3" customWidth="1"/>
    <col min="10254" max="10255" width="6.7109375" style="3" customWidth="1"/>
    <col min="10256" max="10260" width="7.28515625" style="3" customWidth="1"/>
    <col min="10261" max="10261" width="4.85546875" style="3" customWidth="1"/>
    <col min="10262" max="10262" width="15" style="3" customWidth="1"/>
    <col min="10263" max="10264" width="13.7109375" style="3" customWidth="1"/>
    <col min="10265" max="10265" width="13.140625" style="3" customWidth="1"/>
    <col min="10266" max="10266" width="12.28515625" style="3" customWidth="1"/>
    <col min="10267" max="10267" width="14.28515625" style="3" customWidth="1"/>
    <col min="10268" max="10268" width="15.7109375" style="3" customWidth="1"/>
    <col min="10269" max="10269" width="11.7109375" style="3" bestFit="1" customWidth="1"/>
    <col min="10270" max="10270" width="10.28515625" style="3" bestFit="1" customWidth="1"/>
    <col min="10271" max="10496" width="9.140625" style="3"/>
    <col min="10497" max="10497" width="4" style="3" customWidth="1"/>
    <col min="10498" max="10498" width="47.7109375" style="3" customWidth="1"/>
    <col min="10499" max="10499" width="10.7109375" style="3" customWidth="1"/>
    <col min="10500" max="10500" width="34.28515625" style="3" customWidth="1"/>
    <col min="10501" max="10501" width="8.85546875" style="3" customWidth="1"/>
    <col min="10502" max="10502" width="36.85546875" style="3" customWidth="1"/>
    <col min="10503" max="10503" width="14.7109375" style="3" customWidth="1"/>
    <col min="10504" max="10505" width="5.140625" style="3" customWidth="1"/>
    <col min="10506" max="10506" width="4.7109375" style="3" customWidth="1"/>
    <col min="10507" max="10507" width="6.85546875" style="3" customWidth="1"/>
    <col min="10508" max="10508" width="6.140625" style="3" customWidth="1"/>
    <col min="10509" max="10509" width="7.28515625" style="3" customWidth="1"/>
    <col min="10510" max="10511" width="6.7109375" style="3" customWidth="1"/>
    <col min="10512" max="10516" width="7.28515625" style="3" customWidth="1"/>
    <col min="10517" max="10517" width="4.85546875" style="3" customWidth="1"/>
    <col min="10518" max="10518" width="15" style="3" customWidth="1"/>
    <col min="10519" max="10520" width="13.7109375" style="3" customWidth="1"/>
    <col min="10521" max="10521" width="13.140625" style="3" customWidth="1"/>
    <col min="10522" max="10522" width="12.28515625" style="3" customWidth="1"/>
    <col min="10523" max="10523" width="14.28515625" style="3" customWidth="1"/>
    <col min="10524" max="10524" width="15.7109375" style="3" customWidth="1"/>
    <col min="10525" max="10525" width="11.7109375" style="3" bestFit="1" customWidth="1"/>
    <col min="10526" max="10526" width="10.28515625" style="3" bestFit="1" customWidth="1"/>
    <col min="10527" max="10752" width="9.140625" style="3"/>
    <col min="10753" max="10753" width="4" style="3" customWidth="1"/>
    <col min="10754" max="10754" width="47.7109375" style="3" customWidth="1"/>
    <col min="10755" max="10755" width="10.7109375" style="3" customWidth="1"/>
    <col min="10756" max="10756" width="34.28515625" style="3" customWidth="1"/>
    <col min="10757" max="10757" width="8.85546875" style="3" customWidth="1"/>
    <col min="10758" max="10758" width="36.85546875" style="3" customWidth="1"/>
    <col min="10759" max="10759" width="14.7109375" style="3" customWidth="1"/>
    <col min="10760" max="10761" width="5.140625" style="3" customWidth="1"/>
    <col min="10762" max="10762" width="4.7109375" style="3" customWidth="1"/>
    <col min="10763" max="10763" width="6.85546875" style="3" customWidth="1"/>
    <col min="10764" max="10764" width="6.140625" style="3" customWidth="1"/>
    <col min="10765" max="10765" width="7.28515625" style="3" customWidth="1"/>
    <col min="10766" max="10767" width="6.7109375" style="3" customWidth="1"/>
    <col min="10768" max="10772" width="7.28515625" style="3" customWidth="1"/>
    <col min="10773" max="10773" width="4.85546875" style="3" customWidth="1"/>
    <col min="10774" max="10774" width="15" style="3" customWidth="1"/>
    <col min="10775" max="10776" width="13.7109375" style="3" customWidth="1"/>
    <col min="10777" max="10777" width="13.140625" style="3" customWidth="1"/>
    <col min="10778" max="10778" width="12.28515625" style="3" customWidth="1"/>
    <col min="10779" max="10779" width="14.28515625" style="3" customWidth="1"/>
    <col min="10780" max="10780" width="15.7109375" style="3" customWidth="1"/>
    <col min="10781" max="10781" width="11.7109375" style="3" bestFit="1" customWidth="1"/>
    <col min="10782" max="10782" width="10.28515625" style="3" bestFit="1" customWidth="1"/>
    <col min="10783" max="11008" width="9.140625" style="3"/>
    <col min="11009" max="11009" width="4" style="3" customWidth="1"/>
    <col min="11010" max="11010" width="47.7109375" style="3" customWidth="1"/>
    <col min="11011" max="11011" width="10.7109375" style="3" customWidth="1"/>
    <col min="11012" max="11012" width="34.28515625" style="3" customWidth="1"/>
    <col min="11013" max="11013" width="8.85546875" style="3" customWidth="1"/>
    <col min="11014" max="11014" width="36.85546875" style="3" customWidth="1"/>
    <col min="11015" max="11015" width="14.7109375" style="3" customWidth="1"/>
    <col min="11016" max="11017" width="5.140625" style="3" customWidth="1"/>
    <col min="11018" max="11018" width="4.7109375" style="3" customWidth="1"/>
    <col min="11019" max="11019" width="6.85546875" style="3" customWidth="1"/>
    <col min="11020" max="11020" width="6.140625" style="3" customWidth="1"/>
    <col min="11021" max="11021" width="7.28515625" style="3" customWidth="1"/>
    <col min="11022" max="11023" width="6.7109375" style="3" customWidth="1"/>
    <col min="11024" max="11028" width="7.28515625" style="3" customWidth="1"/>
    <col min="11029" max="11029" width="4.85546875" style="3" customWidth="1"/>
    <col min="11030" max="11030" width="15" style="3" customWidth="1"/>
    <col min="11031" max="11032" width="13.7109375" style="3" customWidth="1"/>
    <col min="11033" max="11033" width="13.140625" style="3" customWidth="1"/>
    <col min="11034" max="11034" width="12.28515625" style="3" customWidth="1"/>
    <col min="11035" max="11035" width="14.28515625" style="3" customWidth="1"/>
    <col min="11036" max="11036" width="15.7109375" style="3" customWidth="1"/>
    <col min="11037" max="11037" width="11.7109375" style="3" bestFit="1" customWidth="1"/>
    <col min="11038" max="11038" width="10.28515625" style="3" bestFit="1" customWidth="1"/>
    <col min="11039" max="11264" width="9.140625" style="3"/>
    <col min="11265" max="11265" width="4" style="3" customWidth="1"/>
    <col min="11266" max="11266" width="47.7109375" style="3" customWidth="1"/>
    <col min="11267" max="11267" width="10.7109375" style="3" customWidth="1"/>
    <col min="11268" max="11268" width="34.28515625" style="3" customWidth="1"/>
    <col min="11269" max="11269" width="8.85546875" style="3" customWidth="1"/>
    <col min="11270" max="11270" width="36.85546875" style="3" customWidth="1"/>
    <col min="11271" max="11271" width="14.7109375" style="3" customWidth="1"/>
    <col min="11272" max="11273" width="5.140625" style="3" customWidth="1"/>
    <col min="11274" max="11274" width="4.7109375" style="3" customWidth="1"/>
    <col min="11275" max="11275" width="6.85546875" style="3" customWidth="1"/>
    <col min="11276" max="11276" width="6.140625" style="3" customWidth="1"/>
    <col min="11277" max="11277" width="7.28515625" style="3" customWidth="1"/>
    <col min="11278" max="11279" width="6.7109375" style="3" customWidth="1"/>
    <col min="11280" max="11284" width="7.28515625" style="3" customWidth="1"/>
    <col min="11285" max="11285" width="4.85546875" style="3" customWidth="1"/>
    <col min="11286" max="11286" width="15" style="3" customWidth="1"/>
    <col min="11287" max="11288" width="13.7109375" style="3" customWidth="1"/>
    <col min="11289" max="11289" width="13.140625" style="3" customWidth="1"/>
    <col min="11290" max="11290" width="12.28515625" style="3" customWidth="1"/>
    <col min="11291" max="11291" width="14.28515625" style="3" customWidth="1"/>
    <col min="11292" max="11292" width="15.7109375" style="3" customWidth="1"/>
    <col min="11293" max="11293" width="11.7109375" style="3" bestFit="1" customWidth="1"/>
    <col min="11294" max="11294" width="10.28515625" style="3" bestFit="1" customWidth="1"/>
    <col min="11295" max="11520" width="9.140625" style="3"/>
    <col min="11521" max="11521" width="4" style="3" customWidth="1"/>
    <col min="11522" max="11522" width="47.7109375" style="3" customWidth="1"/>
    <col min="11523" max="11523" width="10.7109375" style="3" customWidth="1"/>
    <col min="11524" max="11524" width="34.28515625" style="3" customWidth="1"/>
    <col min="11525" max="11525" width="8.85546875" style="3" customWidth="1"/>
    <col min="11526" max="11526" width="36.85546875" style="3" customWidth="1"/>
    <col min="11527" max="11527" width="14.7109375" style="3" customWidth="1"/>
    <col min="11528" max="11529" width="5.140625" style="3" customWidth="1"/>
    <col min="11530" max="11530" width="4.7109375" style="3" customWidth="1"/>
    <col min="11531" max="11531" width="6.85546875" style="3" customWidth="1"/>
    <col min="11532" max="11532" width="6.140625" style="3" customWidth="1"/>
    <col min="11533" max="11533" width="7.28515625" style="3" customWidth="1"/>
    <col min="11534" max="11535" width="6.7109375" style="3" customWidth="1"/>
    <col min="11536" max="11540" width="7.28515625" style="3" customWidth="1"/>
    <col min="11541" max="11541" width="4.85546875" style="3" customWidth="1"/>
    <col min="11542" max="11542" width="15" style="3" customWidth="1"/>
    <col min="11543" max="11544" width="13.7109375" style="3" customWidth="1"/>
    <col min="11545" max="11545" width="13.140625" style="3" customWidth="1"/>
    <col min="11546" max="11546" width="12.28515625" style="3" customWidth="1"/>
    <col min="11547" max="11547" width="14.28515625" style="3" customWidth="1"/>
    <col min="11548" max="11548" width="15.7109375" style="3" customWidth="1"/>
    <col min="11549" max="11549" width="11.7109375" style="3" bestFit="1" customWidth="1"/>
    <col min="11550" max="11550" width="10.28515625" style="3" bestFit="1" customWidth="1"/>
    <col min="11551" max="11776" width="9.140625" style="3"/>
    <col min="11777" max="11777" width="4" style="3" customWidth="1"/>
    <col min="11778" max="11778" width="47.7109375" style="3" customWidth="1"/>
    <col min="11779" max="11779" width="10.7109375" style="3" customWidth="1"/>
    <col min="11780" max="11780" width="34.28515625" style="3" customWidth="1"/>
    <col min="11781" max="11781" width="8.85546875" style="3" customWidth="1"/>
    <col min="11782" max="11782" width="36.85546875" style="3" customWidth="1"/>
    <col min="11783" max="11783" width="14.7109375" style="3" customWidth="1"/>
    <col min="11784" max="11785" width="5.140625" style="3" customWidth="1"/>
    <col min="11786" max="11786" width="4.7109375" style="3" customWidth="1"/>
    <col min="11787" max="11787" width="6.85546875" style="3" customWidth="1"/>
    <col min="11788" max="11788" width="6.140625" style="3" customWidth="1"/>
    <col min="11789" max="11789" width="7.28515625" style="3" customWidth="1"/>
    <col min="11790" max="11791" width="6.7109375" style="3" customWidth="1"/>
    <col min="11792" max="11796" width="7.28515625" style="3" customWidth="1"/>
    <col min="11797" max="11797" width="4.85546875" style="3" customWidth="1"/>
    <col min="11798" max="11798" width="15" style="3" customWidth="1"/>
    <col min="11799" max="11800" width="13.7109375" style="3" customWidth="1"/>
    <col min="11801" max="11801" width="13.140625" style="3" customWidth="1"/>
    <col min="11802" max="11802" width="12.28515625" style="3" customWidth="1"/>
    <col min="11803" max="11803" width="14.28515625" style="3" customWidth="1"/>
    <col min="11804" max="11804" width="15.7109375" style="3" customWidth="1"/>
    <col min="11805" max="11805" width="11.7109375" style="3" bestFit="1" customWidth="1"/>
    <col min="11806" max="11806" width="10.28515625" style="3" bestFit="1" customWidth="1"/>
    <col min="11807" max="12032" width="9.140625" style="3"/>
    <col min="12033" max="12033" width="4" style="3" customWidth="1"/>
    <col min="12034" max="12034" width="47.7109375" style="3" customWidth="1"/>
    <col min="12035" max="12035" width="10.7109375" style="3" customWidth="1"/>
    <col min="12036" max="12036" width="34.28515625" style="3" customWidth="1"/>
    <col min="12037" max="12037" width="8.85546875" style="3" customWidth="1"/>
    <col min="12038" max="12038" width="36.85546875" style="3" customWidth="1"/>
    <col min="12039" max="12039" width="14.7109375" style="3" customWidth="1"/>
    <col min="12040" max="12041" width="5.140625" style="3" customWidth="1"/>
    <col min="12042" max="12042" width="4.7109375" style="3" customWidth="1"/>
    <col min="12043" max="12043" width="6.85546875" style="3" customWidth="1"/>
    <col min="12044" max="12044" width="6.140625" style="3" customWidth="1"/>
    <col min="12045" max="12045" width="7.28515625" style="3" customWidth="1"/>
    <col min="12046" max="12047" width="6.7109375" style="3" customWidth="1"/>
    <col min="12048" max="12052" width="7.28515625" style="3" customWidth="1"/>
    <col min="12053" max="12053" width="4.85546875" style="3" customWidth="1"/>
    <col min="12054" max="12054" width="15" style="3" customWidth="1"/>
    <col min="12055" max="12056" width="13.7109375" style="3" customWidth="1"/>
    <col min="12057" max="12057" width="13.140625" style="3" customWidth="1"/>
    <col min="12058" max="12058" width="12.28515625" style="3" customWidth="1"/>
    <col min="12059" max="12059" width="14.28515625" style="3" customWidth="1"/>
    <col min="12060" max="12060" width="15.7109375" style="3" customWidth="1"/>
    <col min="12061" max="12061" width="11.7109375" style="3" bestFit="1" customWidth="1"/>
    <col min="12062" max="12062" width="10.28515625" style="3" bestFit="1" customWidth="1"/>
    <col min="12063" max="12288" width="9.140625" style="3"/>
    <col min="12289" max="12289" width="4" style="3" customWidth="1"/>
    <col min="12290" max="12290" width="47.7109375" style="3" customWidth="1"/>
    <col min="12291" max="12291" width="10.7109375" style="3" customWidth="1"/>
    <col min="12292" max="12292" width="34.28515625" style="3" customWidth="1"/>
    <col min="12293" max="12293" width="8.85546875" style="3" customWidth="1"/>
    <col min="12294" max="12294" width="36.85546875" style="3" customWidth="1"/>
    <col min="12295" max="12295" width="14.7109375" style="3" customWidth="1"/>
    <col min="12296" max="12297" width="5.140625" style="3" customWidth="1"/>
    <col min="12298" max="12298" width="4.7109375" style="3" customWidth="1"/>
    <col min="12299" max="12299" width="6.85546875" style="3" customWidth="1"/>
    <col min="12300" max="12300" width="6.140625" style="3" customWidth="1"/>
    <col min="12301" max="12301" width="7.28515625" style="3" customWidth="1"/>
    <col min="12302" max="12303" width="6.7109375" style="3" customWidth="1"/>
    <col min="12304" max="12308" width="7.28515625" style="3" customWidth="1"/>
    <col min="12309" max="12309" width="4.85546875" style="3" customWidth="1"/>
    <col min="12310" max="12310" width="15" style="3" customWidth="1"/>
    <col min="12311" max="12312" width="13.7109375" style="3" customWidth="1"/>
    <col min="12313" max="12313" width="13.140625" style="3" customWidth="1"/>
    <col min="12314" max="12314" width="12.28515625" style="3" customWidth="1"/>
    <col min="12315" max="12315" width="14.28515625" style="3" customWidth="1"/>
    <col min="12316" max="12316" width="15.7109375" style="3" customWidth="1"/>
    <col min="12317" max="12317" width="11.7109375" style="3" bestFit="1" customWidth="1"/>
    <col min="12318" max="12318" width="10.28515625" style="3" bestFit="1" customWidth="1"/>
    <col min="12319" max="12544" width="9.140625" style="3"/>
    <col min="12545" max="12545" width="4" style="3" customWidth="1"/>
    <col min="12546" max="12546" width="47.7109375" style="3" customWidth="1"/>
    <col min="12547" max="12547" width="10.7109375" style="3" customWidth="1"/>
    <col min="12548" max="12548" width="34.28515625" style="3" customWidth="1"/>
    <col min="12549" max="12549" width="8.85546875" style="3" customWidth="1"/>
    <col min="12550" max="12550" width="36.85546875" style="3" customWidth="1"/>
    <col min="12551" max="12551" width="14.7109375" style="3" customWidth="1"/>
    <col min="12552" max="12553" width="5.140625" style="3" customWidth="1"/>
    <col min="12554" max="12554" width="4.7109375" style="3" customWidth="1"/>
    <col min="12555" max="12555" width="6.85546875" style="3" customWidth="1"/>
    <col min="12556" max="12556" width="6.140625" style="3" customWidth="1"/>
    <col min="12557" max="12557" width="7.28515625" style="3" customWidth="1"/>
    <col min="12558" max="12559" width="6.7109375" style="3" customWidth="1"/>
    <col min="12560" max="12564" width="7.28515625" style="3" customWidth="1"/>
    <col min="12565" max="12565" width="4.85546875" style="3" customWidth="1"/>
    <col min="12566" max="12566" width="15" style="3" customWidth="1"/>
    <col min="12567" max="12568" width="13.7109375" style="3" customWidth="1"/>
    <col min="12569" max="12569" width="13.140625" style="3" customWidth="1"/>
    <col min="12570" max="12570" width="12.28515625" style="3" customWidth="1"/>
    <col min="12571" max="12571" width="14.28515625" style="3" customWidth="1"/>
    <col min="12572" max="12572" width="15.7109375" style="3" customWidth="1"/>
    <col min="12573" max="12573" width="11.7109375" style="3" bestFit="1" customWidth="1"/>
    <col min="12574" max="12574" width="10.28515625" style="3" bestFit="1" customWidth="1"/>
    <col min="12575" max="12800" width="9.140625" style="3"/>
    <col min="12801" max="12801" width="4" style="3" customWidth="1"/>
    <col min="12802" max="12802" width="47.7109375" style="3" customWidth="1"/>
    <col min="12803" max="12803" width="10.7109375" style="3" customWidth="1"/>
    <col min="12804" max="12804" width="34.28515625" style="3" customWidth="1"/>
    <col min="12805" max="12805" width="8.85546875" style="3" customWidth="1"/>
    <col min="12806" max="12806" width="36.85546875" style="3" customWidth="1"/>
    <col min="12807" max="12807" width="14.7109375" style="3" customWidth="1"/>
    <col min="12808" max="12809" width="5.140625" style="3" customWidth="1"/>
    <col min="12810" max="12810" width="4.7109375" style="3" customWidth="1"/>
    <col min="12811" max="12811" width="6.85546875" style="3" customWidth="1"/>
    <col min="12812" max="12812" width="6.140625" style="3" customWidth="1"/>
    <col min="12813" max="12813" width="7.28515625" style="3" customWidth="1"/>
    <col min="12814" max="12815" width="6.7109375" style="3" customWidth="1"/>
    <col min="12816" max="12820" width="7.28515625" style="3" customWidth="1"/>
    <col min="12821" max="12821" width="4.85546875" style="3" customWidth="1"/>
    <col min="12822" max="12822" width="15" style="3" customWidth="1"/>
    <col min="12823" max="12824" width="13.7109375" style="3" customWidth="1"/>
    <col min="12825" max="12825" width="13.140625" style="3" customWidth="1"/>
    <col min="12826" max="12826" width="12.28515625" style="3" customWidth="1"/>
    <col min="12827" max="12827" width="14.28515625" style="3" customWidth="1"/>
    <col min="12828" max="12828" width="15.7109375" style="3" customWidth="1"/>
    <col min="12829" max="12829" width="11.7109375" style="3" bestFit="1" customWidth="1"/>
    <col min="12830" max="12830" width="10.28515625" style="3" bestFit="1" customWidth="1"/>
    <col min="12831" max="13056" width="9.140625" style="3"/>
    <col min="13057" max="13057" width="4" style="3" customWidth="1"/>
    <col min="13058" max="13058" width="47.7109375" style="3" customWidth="1"/>
    <col min="13059" max="13059" width="10.7109375" style="3" customWidth="1"/>
    <col min="13060" max="13060" width="34.28515625" style="3" customWidth="1"/>
    <col min="13061" max="13061" width="8.85546875" style="3" customWidth="1"/>
    <col min="13062" max="13062" width="36.85546875" style="3" customWidth="1"/>
    <col min="13063" max="13063" width="14.7109375" style="3" customWidth="1"/>
    <col min="13064" max="13065" width="5.140625" style="3" customWidth="1"/>
    <col min="13066" max="13066" width="4.7109375" style="3" customWidth="1"/>
    <col min="13067" max="13067" width="6.85546875" style="3" customWidth="1"/>
    <col min="13068" max="13068" width="6.140625" style="3" customWidth="1"/>
    <col min="13069" max="13069" width="7.28515625" style="3" customWidth="1"/>
    <col min="13070" max="13071" width="6.7109375" style="3" customWidth="1"/>
    <col min="13072" max="13076" width="7.28515625" style="3" customWidth="1"/>
    <col min="13077" max="13077" width="4.85546875" style="3" customWidth="1"/>
    <col min="13078" max="13078" width="15" style="3" customWidth="1"/>
    <col min="13079" max="13080" width="13.7109375" style="3" customWidth="1"/>
    <col min="13081" max="13081" width="13.140625" style="3" customWidth="1"/>
    <col min="13082" max="13082" width="12.28515625" style="3" customWidth="1"/>
    <col min="13083" max="13083" width="14.28515625" style="3" customWidth="1"/>
    <col min="13084" max="13084" width="15.7109375" style="3" customWidth="1"/>
    <col min="13085" max="13085" width="11.7109375" style="3" bestFit="1" customWidth="1"/>
    <col min="13086" max="13086" width="10.28515625" style="3" bestFit="1" customWidth="1"/>
    <col min="13087" max="13312" width="9.140625" style="3"/>
    <col min="13313" max="13313" width="4" style="3" customWidth="1"/>
    <col min="13314" max="13314" width="47.7109375" style="3" customWidth="1"/>
    <col min="13315" max="13315" width="10.7109375" style="3" customWidth="1"/>
    <col min="13316" max="13316" width="34.28515625" style="3" customWidth="1"/>
    <col min="13317" max="13317" width="8.85546875" style="3" customWidth="1"/>
    <col min="13318" max="13318" width="36.85546875" style="3" customWidth="1"/>
    <col min="13319" max="13319" width="14.7109375" style="3" customWidth="1"/>
    <col min="13320" max="13321" width="5.140625" style="3" customWidth="1"/>
    <col min="13322" max="13322" width="4.7109375" style="3" customWidth="1"/>
    <col min="13323" max="13323" width="6.85546875" style="3" customWidth="1"/>
    <col min="13324" max="13324" width="6.140625" style="3" customWidth="1"/>
    <col min="13325" max="13325" width="7.28515625" style="3" customWidth="1"/>
    <col min="13326" max="13327" width="6.7109375" style="3" customWidth="1"/>
    <col min="13328" max="13332" width="7.28515625" style="3" customWidth="1"/>
    <col min="13333" max="13333" width="4.85546875" style="3" customWidth="1"/>
    <col min="13334" max="13334" width="15" style="3" customWidth="1"/>
    <col min="13335" max="13336" width="13.7109375" style="3" customWidth="1"/>
    <col min="13337" max="13337" width="13.140625" style="3" customWidth="1"/>
    <col min="13338" max="13338" width="12.28515625" style="3" customWidth="1"/>
    <col min="13339" max="13339" width="14.28515625" style="3" customWidth="1"/>
    <col min="13340" max="13340" width="15.7109375" style="3" customWidth="1"/>
    <col min="13341" max="13341" width="11.7109375" style="3" bestFit="1" customWidth="1"/>
    <col min="13342" max="13342" width="10.28515625" style="3" bestFit="1" customWidth="1"/>
    <col min="13343" max="13568" width="9.140625" style="3"/>
    <col min="13569" max="13569" width="4" style="3" customWidth="1"/>
    <col min="13570" max="13570" width="47.7109375" style="3" customWidth="1"/>
    <col min="13571" max="13571" width="10.7109375" style="3" customWidth="1"/>
    <col min="13572" max="13572" width="34.28515625" style="3" customWidth="1"/>
    <col min="13573" max="13573" width="8.85546875" style="3" customWidth="1"/>
    <col min="13574" max="13574" width="36.85546875" style="3" customWidth="1"/>
    <col min="13575" max="13575" width="14.7109375" style="3" customWidth="1"/>
    <col min="13576" max="13577" width="5.140625" style="3" customWidth="1"/>
    <col min="13578" max="13578" width="4.7109375" style="3" customWidth="1"/>
    <col min="13579" max="13579" width="6.85546875" style="3" customWidth="1"/>
    <col min="13580" max="13580" width="6.140625" style="3" customWidth="1"/>
    <col min="13581" max="13581" width="7.28515625" style="3" customWidth="1"/>
    <col min="13582" max="13583" width="6.7109375" style="3" customWidth="1"/>
    <col min="13584" max="13588" width="7.28515625" style="3" customWidth="1"/>
    <col min="13589" max="13589" width="4.85546875" style="3" customWidth="1"/>
    <col min="13590" max="13590" width="15" style="3" customWidth="1"/>
    <col min="13591" max="13592" width="13.7109375" style="3" customWidth="1"/>
    <col min="13593" max="13593" width="13.140625" style="3" customWidth="1"/>
    <col min="13594" max="13594" width="12.28515625" style="3" customWidth="1"/>
    <col min="13595" max="13595" width="14.28515625" style="3" customWidth="1"/>
    <col min="13596" max="13596" width="15.7109375" style="3" customWidth="1"/>
    <col min="13597" max="13597" width="11.7109375" style="3" bestFit="1" customWidth="1"/>
    <col min="13598" max="13598" width="10.28515625" style="3" bestFit="1" customWidth="1"/>
    <col min="13599" max="13824" width="9.140625" style="3"/>
    <col min="13825" max="13825" width="4" style="3" customWidth="1"/>
    <col min="13826" max="13826" width="47.7109375" style="3" customWidth="1"/>
    <col min="13827" max="13827" width="10.7109375" style="3" customWidth="1"/>
    <col min="13828" max="13828" width="34.28515625" style="3" customWidth="1"/>
    <col min="13829" max="13829" width="8.85546875" style="3" customWidth="1"/>
    <col min="13830" max="13830" width="36.85546875" style="3" customWidth="1"/>
    <col min="13831" max="13831" width="14.7109375" style="3" customWidth="1"/>
    <col min="13832" max="13833" width="5.140625" style="3" customWidth="1"/>
    <col min="13834" max="13834" width="4.7109375" style="3" customWidth="1"/>
    <col min="13835" max="13835" width="6.85546875" style="3" customWidth="1"/>
    <col min="13836" max="13836" width="6.140625" style="3" customWidth="1"/>
    <col min="13837" max="13837" width="7.28515625" style="3" customWidth="1"/>
    <col min="13838" max="13839" width="6.7109375" style="3" customWidth="1"/>
    <col min="13840" max="13844" width="7.28515625" style="3" customWidth="1"/>
    <col min="13845" max="13845" width="4.85546875" style="3" customWidth="1"/>
    <col min="13846" max="13846" width="15" style="3" customWidth="1"/>
    <col min="13847" max="13848" width="13.7109375" style="3" customWidth="1"/>
    <col min="13849" max="13849" width="13.140625" style="3" customWidth="1"/>
    <col min="13850" max="13850" width="12.28515625" style="3" customWidth="1"/>
    <col min="13851" max="13851" width="14.28515625" style="3" customWidth="1"/>
    <col min="13852" max="13852" width="15.7109375" style="3" customWidth="1"/>
    <col min="13853" max="13853" width="11.7109375" style="3" bestFit="1" customWidth="1"/>
    <col min="13854" max="13854" width="10.28515625" style="3" bestFit="1" customWidth="1"/>
    <col min="13855" max="14080" width="9.140625" style="3"/>
    <col min="14081" max="14081" width="4" style="3" customWidth="1"/>
    <col min="14082" max="14082" width="47.7109375" style="3" customWidth="1"/>
    <col min="14083" max="14083" width="10.7109375" style="3" customWidth="1"/>
    <col min="14084" max="14084" width="34.28515625" style="3" customWidth="1"/>
    <col min="14085" max="14085" width="8.85546875" style="3" customWidth="1"/>
    <col min="14086" max="14086" width="36.85546875" style="3" customWidth="1"/>
    <col min="14087" max="14087" width="14.7109375" style="3" customWidth="1"/>
    <col min="14088" max="14089" width="5.140625" style="3" customWidth="1"/>
    <col min="14090" max="14090" width="4.7109375" style="3" customWidth="1"/>
    <col min="14091" max="14091" width="6.85546875" style="3" customWidth="1"/>
    <col min="14092" max="14092" width="6.140625" style="3" customWidth="1"/>
    <col min="14093" max="14093" width="7.28515625" style="3" customWidth="1"/>
    <col min="14094" max="14095" width="6.7109375" style="3" customWidth="1"/>
    <col min="14096" max="14100" width="7.28515625" style="3" customWidth="1"/>
    <col min="14101" max="14101" width="4.85546875" style="3" customWidth="1"/>
    <col min="14102" max="14102" width="15" style="3" customWidth="1"/>
    <col min="14103" max="14104" width="13.7109375" style="3" customWidth="1"/>
    <col min="14105" max="14105" width="13.140625" style="3" customWidth="1"/>
    <col min="14106" max="14106" width="12.28515625" style="3" customWidth="1"/>
    <col min="14107" max="14107" width="14.28515625" style="3" customWidth="1"/>
    <col min="14108" max="14108" width="15.7109375" style="3" customWidth="1"/>
    <col min="14109" max="14109" width="11.7109375" style="3" bestFit="1" customWidth="1"/>
    <col min="14110" max="14110" width="10.28515625" style="3" bestFit="1" customWidth="1"/>
    <col min="14111" max="14336" width="9.140625" style="3"/>
    <col min="14337" max="14337" width="4" style="3" customWidth="1"/>
    <col min="14338" max="14338" width="47.7109375" style="3" customWidth="1"/>
    <col min="14339" max="14339" width="10.7109375" style="3" customWidth="1"/>
    <col min="14340" max="14340" width="34.28515625" style="3" customWidth="1"/>
    <col min="14341" max="14341" width="8.85546875" style="3" customWidth="1"/>
    <col min="14342" max="14342" width="36.85546875" style="3" customWidth="1"/>
    <col min="14343" max="14343" width="14.7109375" style="3" customWidth="1"/>
    <col min="14344" max="14345" width="5.140625" style="3" customWidth="1"/>
    <col min="14346" max="14346" width="4.7109375" style="3" customWidth="1"/>
    <col min="14347" max="14347" width="6.85546875" style="3" customWidth="1"/>
    <col min="14348" max="14348" width="6.140625" style="3" customWidth="1"/>
    <col min="14349" max="14349" width="7.28515625" style="3" customWidth="1"/>
    <col min="14350" max="14351" width="6.7109375" style="3" customWidth="1"/>
    <col min="14352" max="14356" width="7.28515625" style="3" customWidth="1"/>
    <col min="14357" max="14357" width="4.85546875" style="3" customWidth="1"/>
    <col min="14358" max="14358" width="15" style="3" customWidth="1"/>
    <col min="14359" max="14360" width="13.7109375" style="3" customWidth="1"/>
    <col min="14361" max="14361" width="13.140625" style="3" customWidth="1"/>
    <col min="14362" max="14362" width="12.28515625" style="3" customWidth="1"/>
    <col min="14363" max="14363" width="14.28515625" style="3" customWidth="1"/>
    <col min="14364" max="14364" width="15.7109375" style="3" customWidth="1"/>
    <col min="14365" max="14365" width="11.7109375" style="3" bestFit="1" customWidth="1"/>
    <col min="14366" max="14366" width="10.28515625" style="3" bestFit="1" customWidth="1"/>
    <col min="14367" max="14592" width="9.140625" style="3"/>
    <col min="14593" max="14593" width="4" style="3" customWidth="1"/>
    <col min="14594" max="14594" width="47.7109375" style="3" customWidth="1"/>
    <col min="14595" max="14595" width="10.7109375" style="3" customWidth="1"/>
    <col min="14596" max="14596" width="34.28515625" style="3" customWidth="1"/>
    <col min="14597" max="14597" width="8.85546875" style="3" customWidth="1"/>
    <col min="14598" max="14598" width="36.85546875" style="3" customWidth="1"/>
    <col min="14599" max="14599" width="14.7109375" style="3" customWidth="1"/>
    <col min="14600" max="14601" width="5.140625" style="3" customWidth="1"/>
    <col min="14602" max="14602" width="4.7109375" style="3" customWidth="1"/>
    <col min="14603" max="14603" width="6.85546875" style="3" customWidth="1"/>
    <col min="14604" max="14604" width="6.140625" style="3" customWidth="1"/>
    <col min="14605" max="14605" width="7.28515625" style="3" customWidth="1"/>
    <col min="14606" max="14607" width="6.7109375" style="3" customWidth="1"/>
    <col min="14608" max="14612" width="7.28515625" style="3" customWidth="1"/>
    <col min="14613" max="14613" width="4.85546875" style="3" customWidth="1"/>
    <col min="14614" max="14614" width="15" style="3" customWidth="1"/>
    <col min="14615" max="14616" width="13.7109375" style="3" customWidth="1"/>
    <col min="14617" max="14617" width="13.140625" style="3" customWidth="1"/>
    <col min="14618" max="14618" width="12.28515625" style="3" customWidth="1"/>
    <col min="14619" max="14619" width="14.28515625" style="3" customWidth="1"/>
    <col min="14620" max="14620" width="15.7109375" style="3" customWidth="1"/>
    <col min="14621" max="14621" width="11.7109375" style="3" bestFit="1" customWidth="1"/>
    <col min="14622" max="14622" width="10.28515625" style="3" bestFit="1" customWidth="1"/>
    <col min="14623" max="14848" width="9.140625" style="3"/>
    <col min="14849" max="14849" width="4" style="3" customWidth="1"/>
    <col min="14850" max="14850" width="47.7109375" style="3" customWidth="1"/>
    <col min="14851" max="14851" width="10.7109375" style="3" customWidth="1"/>
    <col min="14852" max="14852" width="34.28515625" style="3" customWidth="1"/>
    <col min="14853" max="14853" width="8.85546875" style="3" customWidth="1"/>
    <col min="14854" max="14854" width="36.85546875" style="3" customWidth="1"/>
    <col min="14855" max="14855" width="14.7109375" style="3" customWidth="1"/>
    <col min="14856" max="14857" width="5.140625" style="3" customWidth="1"/>
    <col min="14858" max="14858" width="4.7109375" style="3" customWidth="1"/>
    <col min="14859" max="14859" width="6.85546875" style="3" customWidth="1"/>
    <col min="14860" max="14860" width="6.140625" style="3" customWidth="1"/>
    <col min="14861" max="14861" width="7.28515625" style="3" customWidth="1"/>
    <col min="14862" max="14863" width="6.7109375" style="3" customWidth="1"/>
    <col min="14864" max="14868" width="7.28515625" style="3" customWidth="1"/>
    <col min="14869" max="14869" width="4.85546875" style="3" customWidth="1"/>
    <col min="14870" max="14870" width="15" style="3" customWidth="1"/>
    <col min="14871" max="14872" width="13.7109375" style="3" customWidth="1"/>
    <col min="14873" max="14873" width="13.140625" style="3" customWidth="1"/>
    <col min="14874" max="14874" width="12.28515625" style="3" customWidth="1"/>
    <col min="14875" max="14875" width="14.28515625" style="3" customWidth="1"/>
    <col min="14876" max="14876" width="15.7109375" style="3" customWidth="1"/>
    <col min="14877" max="14877" width="11.7109375" style="3" bestFit="1" customWidth="1"/>
    <col min="14878" max="14878" width="10.28515625" style="3" bestFit="1" customWidth="1"/>
    <col min="14879" max="15104" width="9.140625" style="3"/>
    <col min="15105" max="15105" width="4" style="3" customWidth="1"/>
    <col min="15106" max="15106" width="47.7109375" style="3" customWidth="1"/>
    <col min="15107" max="15107" width="10.7109375" style="3" customWidth="1"/>
    <col min="15108" max="15108" width="34.28515625" style="3" customWidth="1"/>
    <col min="15109" max="15109" width="8.85546875" style="3" customWidth="1"/>
    <col min="15110" max="15110" width="36.85546875" style="3" customWidth="1"/>
    <col min="15111" max="15111" width="14.7109375" style="3" customWidth="1"/>
    <col min="15112" max="15113" width="5.140625" style="3" customWidth="1"/>
    <col min="15114" max="15114" width="4.7109375" style="3" customWidth="1"/>
    <col min="15115" max="15115" width="6.85546875" style="3" customWidth="1"/>
    <col min="15116" max="15116" width="6.140625" style="3" customWidth="1"/>
    <col min="15117" max="15117" width="7.28515625" style="3" customWidth="1"/>
    <col min="15118" max="15119" width="6.7109375" style="3" customWidth="1"/>
    <col min="15120" max="15124" width="7.28515625" style="3" customWidth="1"/>
    <col min="15125" max="15125" width="4.85546875" style="3" customWidth="1"/>
    <col min="15126" max="15126" width="15" style="3" customWidth="1"/>
    <col min="15127" max="15128" width="13.7109375" style="3" customWidth="1"/>
    <col min="15129" max="15129" width="13.140625" style="3" customWidth="1"/>
    <col min="15130" max="15130" width="12.28515625" style="3" customWidth="1"/>
    <col min="15131" max="15131" width="14.28515625" style="3" customWidth="1"/>
    <col min="15132" max="15132" width="15.7109375" style="3" customWidth="1"/>
    <col min="15133" max="15133" width="11.7109375" style="3" bestFit="1" customWidth="1"/>
    <col min="15134" max="15134" width="10.28515625" style="3" bestFit="1" customWidth="1"/>
    <col min="15135" max="15360" width="9.140625" style="3"/>
    <col min="15361" max="15361" width="4" style="3" customWidth="1"/>
    <col min="15362" max="15362" width="47.7109375" style="3" customWidth="1"/>
    <col min="15363" max="15363" width="10.7109375" style="3" customWidth="1"/>
    <col min="15364" max="15364" width="34.28515625" style="3" customWidth="1"/>
    <col min="15365" max="15365" width="8.85546875" style="3" customWidth="1"/>
    <col min="15366" max="15366" width="36.85546875" style="3" customWidth="1"/>
    <col min="15367" max="15367" width="14.7109375" style="3" customWidth="1"/>
    <col min="15368" max="15369" width="5.140625" style="3" customWidth="1"/>
    <col min="15370" max="15370" width="4.7109375" style="3" customWidth="1"/>
    <col min="15371" max="15371" width="6.85546875" style="3" customWidth="1"/>
    <col min="15372" max="15372" width="6.140625" style="3" customWidth="1"/>
    <col min="15373" max="15373" width="7.28515625" style="3" customWidth="1"/>
    <col min="15374" max="15375" width="6.7109375" style="3" customWidth="1"/>
    <col min="15376" max="15380" width="7.28515625" style="3" customWidth="1"/>
    <col min="15381" max="15381" width="4.85546875" style="3" customWidth="1"/>
    <col min="15382" max="15382" width="15" style="3" customWidth="1"/>
    <col min="15383" max="15384" width="13.7109375" style="3" customWidth="1"/>
    <col min="15385" max="15385" width="13.140625" style="3" customWidth="1"/>
    <col min="15386" max="15386" width="12.28515625" style="3" customWidth="1"/>
    <col min="15387" max="15387" width="14.28515625" style="3" customWidth="1"/>
    <col min="15388" max="15388" width="15.7109375" style="3" customWidth="1"/>
    <col min="15389" max="15389" width="11.7109375" style="3" bestFit="1" customWidth="1"/>
    <col min="15390" max="15390" width="10.28515625" style="3" bestFit="1" customWidth="1"/>
    <col min="15391" max="15616" width="9.140625" style="3"/>
    <col min="15617" max="15617" width="4" style="3" customWidth="1"/>
    <col min="15618" max="15618" width="47.7109375" style="3" customWidth="1"/>
    <col min="15619" max="15619" width="10.7109375" style="3" customWidth="1"/>
    <col min="15620" max="15620" width="34.28515625" style="3" customWidth="1"/>
    <col min="15621" max="15621" width="8.85546875" style="3" customWidth="1"/>
    <col min="15622" max="15622" width="36.85546875" style="3" customWidth="1"/>
    <col min="15623" max="15623" width="14.7109375" style="3" customWidth="1"/>
    <col min="15624" max="15625" width="5.140625" style="3" customWidth="1"/>
    <col min="15626" max="15626" width="4.7109375" style="3" customWidth="1"/>
    <col min="15627" max="15627" width="6.85546875" style="3" customWidth="1"/>
    <col min="15628" max="15628" width="6.140625" style="3" customWidth="1"/>
    <col min="15629" max="15629" width="7.28515625" style="3" customWidth="1"/>
    <col min="15630" max="15631" width="6.7109375" style="3" customWidth="1"/>
    <col min="15632" max="15636" width="7.28515625" style="3" customWidth="1"/>
    <col min="15637" max="15637" width="4.85546875" style="3" customWidth="1"/>
    <col min="15638" max="15638" width="15" style="3" customWidth="1"/>
    <col min="15639" max="15640" width="13.7109375" style="3" customWidth="1"/>
    <col min="15641" max="15641" width="13.140625" style="3" customWidth="1"/>
    <col min="15642" max="15642" width="12.28515625" style="3" customWidth="1"/>
    <col min="15643" max="15643" width="14.28515625" style="3" customWidth="1"/>
    <col min="15644" max="15644" width="15.7109375" style="3" customWidth="1"/>
    <col min="15645" max="15645" width="11.7109375" style="3" bestFit="1" customWidth="1"/>
    <col min="15646" max="15646" width="10.28515625" style="3" bestFit="1" customWidth="1"/>
    <col min="15647" max="15872" width="9.140625" style="3"/>
    <col min="15873" max="15873" width="4" style="3" customWidth="1"/>
    <col min="15874" max="15874" width="47.7109375" style="3" customWidth="1"/>
    <col min="15875" max="15875" width="10.7109375" style="3" customWidth="1"/>
    <col min="15876" max="15876" width="34.28515625" style="3" customWidth="1"/>
    <col min="15877" max="15877" width="8.85546875" style="3" customWidth="1"/>
    <col min="15878" max="15878" width="36.85546875" style="3" customWidth="1"/>
    <col min="15879" max="15879" width="14.7109375" style="3" customWidth="1"/>
    <col min="15880" max="15881" width="5.140625" style="3" customWidth="1"/>
    <col min="15882" max="15882" width="4.7109375" style="3" customWidth="1"/>
    <col min="15883" max="15883" width="6.85546875" style="3" customWidth="1"/>
    <col min="15884" max="15884" width="6.140625" style="3" customWidth="1"/>
    <col min="15885" max="15885" width="7.28515625" style="3" customWidth="1"/>
    <col min="15886" max="15887" width="6.7109375" style="3" customWidth="1"/>
    <col min="15888" max="15892" width="7.28515625" style="3" customWidth="1"/>
    <col min="15893" max="15893" width="4.85546875" style="3" customWidth="1"/>
    <col min="15894" max="15894" width="15" style="3" customWidth="1"/>
    <col min="15895" max="15896" width="13.7109375" style="3" customWidth="1"/>
    <col min="15897" max="15897" width="13.140625" style="3" customWidth="1"/>
    <col min="15898" max="15898" width="12.28515625" style="3" customWidth="1"/>
    <col min="15899" max="15899" width="14.28515625" style="3" customWidth="1"/>
    <col min="15900" max="15900" width="15.7109375" style="3" customWidth="1"/>
    <col min="15901" max="15901" width="11.7109375" style="3" bestFit="1" customWidth="1"/>
    <col min="15902" max="15902" width="10.28515625" style="3" bestFit="1" customWidth="1"/>
    <col min="15903" max="16128" width="9.140625" style="3"/>
    <col min="16129" max="16129" width="4" style="3" customWidth="1"/>
    <col min="16130" max="16130" width="47.7109375" style="3" customWidth="1"/>
    <col min="16131" max="16131" width="10.7109375" style="3" customWidth="1"/>
    <col min="16132" max="16132" width="34.28515625" style="3" customWidth="1"/>
    <col min="16133" max="16133" width="8.85546875" style="3" customWidth="1"/>
    <col min="16134" max="16134" width="36.85546875" style="3" customWidth="1"/>
    <col min="16135" max="16135" width="14.7109375" style="3" customWidth="1"/>
    <col min="16136" max="16137" width="5.140625" style="3" customWidth="1"/>
    <col min="16138" max="16138" width="4.7109375" style="3" customWidth="1"/>
    <col min="16139" max="16139" width="6.85546875" style="3" customWidth="1"/>
    <col min="16140" max="16140" width="6.140625" style="3" customWidth="1"/>
    <col min="16141" max="16141" width="7.28515625" style="3" customWidth="1"/>
    <col min="16142" max="16143" width="6.7109375" style="3" customWidth="1"/>
    <col min="16144" max="16148" width="7.28515625" style="3" customWidth="1"/>
    <col min="16149" max="16149" width="4.85546875" style="3" customWidth="1"/>
    <col min="16150" max="16150" width="15" style="3" customWidth="1"/>
    <col min="16151" max="16152" width="13.7109375" style="3" customWidth="1"/>
    <col min="16153" max="16153" width="13.140625" style="3" customWidth="1"/>
    <col min="16154" max="16154" width="12.28515625" style="3" customWidth="1"/>
    <col min="16155" max="16155" width="14.28515625" style="3" customWidth="1"/>
    <col min="16156" max="16156" width="15.7109375" style="3" customWidth="1"/>
    <col min="16157" max="16157" width="11.7109375" style="3" bestFit="1" customWidth="1"/>
    <col min="16158" max="16158" width="10.28515625" style="3" bestFit="1" customWidth="1"/>
    <col min="16159" max="16384" width="9.140625" style="3"/>
  </cols>
  <sheetData>
    <row r="1" spans="1:29" x14ac:dyDescent="0.25">
      <c r="A1" s="290" t="s">
        <v>335</v>
      </c>
      <c r="B1" s="290"/>
      <c r="C1" s="291"/>
      <c r="D1" s="290"/>
      <c r="E1" s="290"/>
      <c r="F1" s="290"/>
      <c r="G1" s="290"/>
      <c r="H1" s="291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"/>
    </row>
    <row r="2" spans="1:29" x14ac:dyDescent="0.25">
      <c r="A2" s="290" t="s">
        <v>10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9" x14ac:dyDescent="0.25">
      <c r="A3" s="290" t="s">
        <v>285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</row>
    <row r="4" spans="1:29" x14ac:dyDescent="0.25">
      <c r="C4" s="3"/>
      <c r="H4" s="4"/>
    </row>
    <row r="5" spans="1:29" s="6" customFormat="1" ht="15" customHeight="1" x14ac:dyDescent="0.2">
      <c r="A5" s="292" t="s">
        <v>11</v>
      </c>
      <c r="B5" s="295" t="s">
        <v>12</v>
      </c>
      <c r="C5" s="292" t="s">
        <v>13</v>
      </c>
      <c r="D5" s="292" t="s">
        <v>14</v>
      </c>
      <c r="E5" s="292" t="s">
        <v>12</v>
      </c>
      <c r="F5" s="292" t="s">
        <v>15</v>
      </c>
      <c r="G5" s="292" t="s">
        <v>16</v>
      </c>
      <c r="H5" s="279" t="s">
        <v>17</v>
      </c>
      <c r="I5" s="282" t="s">
        <v>18</v>
      </c>
      <c r="J5" s="279" t="s">
        <v>19</v>
      </c>
      <c r="K5" s="285" t="s">
        <v>20</v>
      </c>
      <c r="L5" s="286"/>
      <c r="M5" s="287"/>
      <c r="N5" s="285" t="s">
        <v>21</v>
      </c>
      <c r="O5" s="286"/>
      <c r="P5" s="287"/>
      <c r="Q5" s="285" t="s">
        <v>22</v>
      </c>
      <c r="R5" s="286"/>
      <c r="S5" s="287"/>
      <c r="T5" s="279" t="s">
        <v>23</v>
      </c>
      <c r="U5" s="292" t="s">
        <v>24</v>
      </c>
      <c r="V5" s="292" t="s">
        <v>25</v>
      </c>
      <c r="W5" s="279" t="s">
        <v>26</v>
      </c>
      <c r="X5" s="279" t="s">
        <v>27</v>
      </c>
      <c r="Y5" s="279" t="s">
        <v>28</v>
      </c>
      <c r="Z5" s="279" t="s">
        <v>29</v>
      </c>
      <c r="AA5" s="279" t="s">
        <v>30</v>
      </c>
    </row>
    <row r="6" spans="1:29" s="6" customFormat="1" ht="15" customHeight="1" x14ac:dyDescent="0.2">
      <c r="A6" s="293"/>
      <c r="B6" s="296"/>
      <c r="C6" s="293"/>
      <c r="D6" s="293"/>
      <c r="E6" s="293"/>
      <c r="F6" s="293"/>
      <c r="G6" s="293"/>
      <c r="H6" s="280"/>
      <c r="I6" s="283"/>
      <c r="J6" s="280"/>
      <c r="K6" s="298" t="s">
        <v>31</v>
      </c>
      <c r="L6" s="298" t="s">
        <v>32</v>
      </c>
      <c r="M6" s="288" t="s">
        <v>33</v>
      </c>
      <c r="N6" s="298" t="s">
        <v>31</v>
      </c>
      <c r="O6" s="298" t="s">
        <v>32</v>
      </c>
      <c r="P6" s="288" t="s">
        <v>34</v>
      </c>
      <c r="Q6" s="298" t="s">
        <v>31</v>
      </c>
      <c r="R6" s="298" t="s">
        <v>32</v>
      </c>
      <c r="S6" s="288" t="s">
        <v>35</v>
      </c>
      <c r="T6" s="280"/>
      <c r="U6" s="293"/>
      <c r="V6" s="293"/>
      <c r="W6" s="280"/>
      <c r="X6" s="280"/>
      <c r="Y6" s="280"/>
      <c r="Z6" s="280"/>
      <c r="AA6" s="280"/>
    </row>
    <row r="7" spans="1:29" s="6" customFormat="1" ht="12" x14ac:dyDescent="0.2">
      <c r="A7" s="294"/>
      <c r="B7" s="297"/>
      <c r="C7" s="294"/>
      <c r="D7" s="294"/>
      <c r="E7" s="294"/>
      <c r="F7" s="294"/>
      <c r="G7" s="294"/>
      <c r="H7" s="281"/>
      <c r="I7" s="284"/>
      <c r="J7" s="281"/>
      <c r="K7" s="299"/>
      <c r="L7" s="299"/>
      <c r="M7" s="289"/>
      <c r="N7" s="299"/>
      <c r="O7" s="299"/>
      <c r="P7" s="289"/>
      <c r="Q7" s="299"/>
      <c r="R7" s="299"/>
      <c r="S7" s="289"/>
      <c r="T7" s="281"/>
      <c r="U7" s="294"/>
      <c r="V7" s="294"/>
      <c r="W7" s="281"/>
      <c r="X7" s="281"/>
      <c r="Y7" s="281"/>
      <c r="Z7" s="281"/>
      <c r="AA7" s="281"/>
      <c r="AC7" s="7"/>
    </row>
    <row r="8" spans="1:29" s="10" customFormat="1" ht="12" x14ac:dyDescent="0.2">
      <c r="A8" s="8">
        <v>1</v>
      </c>
      <c r="B8" s="9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C8" s="11"/>
    </row>
    <row r="9" spans="1:29" s="14" customFormat="1" ht="12" x14ac:dyDescent="0.2">
      <c r="A9" s="12" t="s">
        <v>36</v>
      </c>
      <c r="B9" s="13" t="s">
        <v>37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C9" s="15"/>
    </row>
    <row r="10" spans="1:29" s="22" customFormat="1" x14ac:dyDescent="0.25">
      <c r="A10" s="16">
        <v>1</v>
      </c>
      <c r="B10" s="17" t="s">
        <v>41</v>
      </c>
      <c r="C10" s="18" t="s">
        <v>42</v>
      </c>
      <c r="D10" s="18" t="s">
        <v>38</v>
      </c>
      <c r="E10" s="19" t="s">
        <v>39</v>
      </c>
      <c r="F10" s="16" t="s">
        <v>43</v>
      </c>
      <c r="G10" s="16" t="s">
        <v>69</v>
      </c>
      <c r="H10" s="20">
        <v>1</v>
      </c>
      <c r="I10" s="20">
        <v>0</v>
      </c>
      <c r="J10" s="20">
        <v>1</v>
      </c>
      <c r="K10" s="20">
        <v>0</v>
      </c>
      <c r="L10" s="20">
        <v>0</v>
      </c>
      <c r="M10" s="20">
        <f t="shared" ref="M10:M20" si="0">SUM(K10:L10)</f>
        <v>0</v>
      </c>
      <c r="N10" s="20">
        <v>0</v>
      </c>
      <c r="O10" s="20">
        <v>0</v>
      </c>
      <c r="P10" s="20">
        <f t="shared" ref="P10:P20" si="1">SUM(N10:O10)</f>
        <v>0</v>
      </c>
      <c r="Q10" s="20">
        <v>0</v>
      </c>
      <c r="R10" s="20">
        <v>0</v>
      </c>
      <c r="S10" s="20">
        <f t="shared" ref="S10:S20" si="2">SUM(Q10:R10)</f>
        <v>0</v>
      </c>
      <c r="T10" s="20">
        <v>6</v>
      </c>
      <c r="U10" s="20">
        <v>0</v>
      </c>
      <c r="V10" s="20"/>
      <c r="W10" s="21">
        <v>0</v>
      </c>
      <c r="X10" s="21">
        <v>0</v>
      </c>
      <c r="Y10" s="21">
        <v>0</v>
      </c>
      <c r="Z10" s="21">
        <v>0</v>
      </c>
      <c r="AA10" s="21">
        <f>SUM(W10:X10)</f>
        <v>0</v>
      </c>
      <c r="AC10" s="23"/>
    </row>
    <row r="11" spans="1:29" s="22" customFormat="1" ht="15" x14ac:dyDescent="0.25">
      <c r="A11" s="16">
        <v>2</v>
      </c>
      <c r="B11" s="24" t="s">
        <v>44</v>
      </c>
      <c r="C11" s="25" t="s">
        <v>42</v>
      </c>
      <c r="D11" s="26" t="s">
        <v>45</v>
      </c>
      <c r="E11" s="19" t="s">
        <v>39</v>
      </c>
      <c r="F11" s="27" t="s">
        <v>46</v>
      </c>
      <c r="G11" s="28" t="s">
        <v>47</v>
      </c>
      <c r="H11" s="29">
        <v>1</v>
      </c>
      <c r="I11" s="29">
        <v>0</v>
      </c>
      <c r="J11" s="29">
        <v>1</v>
      </c>
      <c r="K11" s="29">
        <v>207</v>
      </c>
      <c r="L11" s="29">
        <v>162</v>
      </c>
      <c r="M11" s="20">
        <f t="shared" si="0"/>
        <v>369</v>
      </c>
      <c r="N11" s="29">
        <v>0</v>
      </c>
      <c r="O11" s="29">
        <v>2</v>
      </c>
      <c r="P11" s="20">
        <f t="shared" si="1"/>
        <v>2</v>
      </c>
      <c r="Q11" s="29">
        <v>0</v>
      </c>
      <c r="R11" s="29">
        <v>0</v>
      </c>
      <c r="S11" s="20">
        <f t="shared" si="2"/>
        <v>0</v>
      </c>
      <c r="T11" s="29">
        <v>8</v>
      </c>
      <c r="U11" s="29">
        <v>1</v>
      </c>
      <c r="V11" s="30" t="s">
        <v>286</v>
      </c>
      <c r="W11" s="31">
        <v>5331647652</v>
      </c>
      <c r="X11" s="31">
        <v>4447747370</v>
      </c>
      <c r="Y11" s="31">
        <v>5164089361</v>
      </c>
      <c r="Z11" s="31">
        <v>1604980722</v>
      </c>
      <c r="AA11" s="32">
        <f t="shared" ref="AA11:AA19" si="3">SUM(W11:X11)</f>
        <v>9779395022</v>
      </c>
    </row>
    <row r="12" spans="1:29" s="35" customFormat="1" ht="15" x14ac:dyDescent="0.25">
      <c r="A12" s="16">
        <v>3</v>
      </c>
      <c r="B12" s="17" t="s">
        <v>48</v>
      </c>
      <c r="C12" s="25" t="s">
        <v>42</v>
      </c>
      <c r="D12" s="26" t="s">
        <v>45</v>
      </c>
      <c r="E12" s="19" t="s">
        <v>39</v>
      </c>
      <c r="F12" s="16" t="s">
        <v>49</v>
      </c>
      <c r="G12" s="33" t="s">
        <v>47</v>
      </c>
      <c r="H12" s="20">
        <v>1</v>
      </c>
      <c r="I12" s="20">
        <v>0</v>
      </c>
      <c r="J12" s="20">
        <v>1</v>
      </c>
      <c r="K12" s="20">
        <v>159</v>
      </c>
      <c r="L12" s="20">
        <v>72</v>
      </c>
      <c r="M12" s="20">
        <f t="shared" si="0"/>
        <v>231</v>
      </c>
      <c r="N12" s="20">
        <v>0</v>
      </c>
      <c r="O12" s="20">
        <v>0</v>
      </c>
      <c r="P12" s="20">
        <f t="shared" si="1"/>
        <v>0</v>
      </c>
      <c r="Q12" s="20">
        <v>0</v>
      </c>
      <c r="R12" s="20">
        <v>0</v>
      </c>
      <c r="S12" s="20">
        <f t="shared" si="2"/>
        <v>0</v>
      </c>
      <c r="T12" s="20">
        <v>8</v>
      </c>
      <c r="U12" s="20">
        <v>1</v>
      </c>
      <c r="V12" s="34" t="s">
        <v>287</v>
      </c>
      <c r="W12" s="21">
        <v>1930799640</v>
      </c>
      <c r="X12" s="21">
        <v>1125958956</v>
      </c>
      <c r="Y12" s="21">
        <v>287930000</v>
      </c>
      <c r="Z12" s="21">
        <v>217410000</v>
      </c>
      <c r="AA12" s="32">
        <f t="shared" si="3"/>
        <v>3056758596</v>
      </c>
    </row>
    <row r="13" spans="1:29" s="22" customFormat="1" ht="15" x14ac:dyDescent="0.25">
      <c r="A13" s="16">
        <v>4</v>
      </c>
      <c r="B13" s="17" t="s">
        <v>288</v>
      </c>
      <c r="C13" s="25" t="s">
        <v>42</v>
      </c>
      <c r="D13" s="26" t="s">
        <v>45</v>
      </c>
      <c r="E13" s="19" t="s">
        <v>39</v>
      </c>
      <c r="F13" s="16" t="s">
        <v>289</v>
      </c>
      <c r="G13" s="33" t="s">
        <v>47</v>
      </c>
      <c r="H13" s="20">
        <v>1</v>
      </c>
      <c r="I13" s="20">
        <v>0</v>
      </c>
      <c r="J13" s="20">
        <v>1</v>
      </c>
      <c r="K13" s="20">
        <v>49</v>
      </c>
      <c r="L13" s="20">
        <v>13</v>
      </c>
      <c r="M13" s="20">
        <f t="shared" si="0"/>
        <v>62</v>
      </c>
      <c r="N13" s="20">
        <v>0</v>
      </c>
      <c r="O13" s="20">
        <v>0</v>
      </c>
      <c r="P13" s="20">
        <f t="shared" si="1"/>
        <v>0</v>
      </c>
      <c r="Q13" s="20">
        <v>0</v>
      </c>
      <c r="R13" s="20">
        <v>0</v>
      </c>
      <c r="S13" s="20">
        <f t="shared" si="2"/>
        <v>0</v>
      </c>
      <c r="T13" s="20">
        <v>6</v>
      </c>
      <c r="U13" s="20">
        <v>1</v>
      </c>
      <c r="V13" s="34" t="s">
        <v>290</v>
      </c>
      <c r="W13" s="21">
        <v>32400000</v>
      </c>
      <c r="X13" s="21">
        <v>0</v>
      </c>
      <c r="Y13" s="21">
        <v>4000000</v>
      </c>
      <c r="Z13" s="21">
        <v>1000000</v>
      </c>
      <c r="AA13" s="32">
        <f t="shared" si="3"/>
        <v>32400000</v>
      </c>
    </row>
    <row r="14" spans="1:29" s="22" customFormat="1" ht="15" x14ac:dyDescent="0.25">
      <c r="A14" s="16">
        <v>5</v>
      </c>
      <c r="B14" s="17" t="s">
        <v>50</v>
      </c>
      <c r="C14" s="25" t="s">
        <v>42</v>
      </c>
      <c r="D14" s="26" t="s">
        <v>45</v>
      </c>
      <c r="E14" s="19" t="s">
        <v>39</v>
      </c>
      <c r="F14" s="16" t="s">
        <v>51</v>
      </c>
      <c r="G14" s="33" t="s">
        <v>47</v>
      </c>
      <c r="H14" s="20">
        <v>1</v>
      </c>
      <c r="I14" s="20">
        <v>0</v>
      </c>
      <c r="J14" s="20">
        <v>1</v>
      </c>
      <c r="K14" s="20">
        <v>0</v>
      </c>
      <c r="L14" s="20">
        <v>0</v>
      </c>
      <c r="M14" s="20">
        <f t="shared" si="0"/>
        <v>0</v>
      </c>
      <c r="N14" s="20">
        <v>0</v>
      </c>
      <c r="O14" s="20">
        <v>0</v>
      </c>
      <c r="P14" s="20">
        <f t="shared" si="1"/>
        <v>0</v>
      </c>
      <c r="Q14" s="20">
        <v>0</v>
      </c>
      <c r="R14" s="20">
        <v>0</v>
      </c>
      <c r="S14" s="20">
        <f t="shared" si="2"/>
        <v>0</v>
      </c>
      <c r="T14" s="20">
        <v>5</v>
      </c>
      <c r="U14" s="20">
        <v>0</v>
      </c>
      <c r="V14" s="20"/>
      <c r="W14" s="21">
        <v>0</v>
      </c>
      <c r="X14" s="21">
        <v>0</v>
      </c>
      <c r="Y14" s="21">
        <v>0</v>
      </c>
      <c r="Z14" s="21">
        <v>0</v>
      </c>
      <c r="AA14" s="32">
        <f t="shared" si="3"/>
        <v>0</v>
      </c>
    </row>
    <row r="15" spans="1:29" s="35" customFormat="1" ht="15" x14ac:dyDescent="0.25">
      <c r="A15" s="16">
        <v>6</v>
      </c>
      <c r="B15" s="17" t="s">
        <v>52</v>
      </c>
      <c r="C15" s="25" t="s">
        <v>42</v>
      </c>
      <c r="D15" s="26" t="s">
        <v>45</v>
      </c>
      <c r="E15" s="19" t="s">
        <v>39</v>
      </c>
      <c r="F15" s="16" t="s">
        <v>53</v>
      </c>
      <c r="G15" s="33" t="s">
        <v>47</v>
      </c>
      <c r="H15" s="20">
        <v>1</v>
      </c>
      <c r="I15" s="20">
        <v>0</v>
      </c>
      <c r="J15" s="20">
        <v>1</v>
      </c>
      <c r="K15" s="20">
        <v>21</v>
      </c>
      <c r="L15" s="20">
        <v>23</v>
      </c>
      <c r="M15" s="20">
        <f t="shared" si="0"/>
        <v>44</v>
      </c>
      <c r="N15" s="20">
        <v>0</v>
      </c>
      <c r="O15" s="20">
        <v>0</v>
      </c>
      <c r="P15" s="20">
        <f t="shared" si="1"/>
        <v>0</v>
      </c>
      <c r="Q15" s="20">
        <v>0</v>
      </c>
      <c r="R15" s="20">
        <v>0</v>
      </c>
      <c r="S15" s="20">
        <f t="shared" si="2"/>
        <v>0</v>
      </c>
      <c r="T15" s="20">
        <v>4</v>
      </c>
      <c r="U15" s="20">
        <v>1</v>
      </c>
      <c r="V15" s="34" t="s">
        <v>291</v>
      </c>
      <c r="W15" s="21">
        <v>110183224</v>
      </c>
      <c r="X15" s="21">
        <v>220728056</v>
      </c>
      <c r="Y15" s="21">
        <v>49389300</v>
      </c>
      <c r="Z15" s="21">
        <v>47958100</v>
      </c>
      <c r="AA15" s="32">
        <f t="shared" si="3"/>
        <v>330911280</v>
      </c>
    </row>
    <row r="16" spans="1:29" s="36" customFormat="1" ht="15" x14ac:dyDescent="0.25">
      <c r="A16" s="16">
        <v>7</v>
      </c>
      <c r="B16" s="17" t="s">
        <v>54</v>
      </c>
      <c r="C16" s="25" t="s">
        <v>42</v>
      </c>
      <c r="D16" s="26" t="s">
        <v>45</v>
      </c>
      <c r="E16" s="19" t="s">
        <v>39</v>
      </c>
      <c r="F16" s="16" t="s">
        <v>55</v>
      </c>
      <c r="G16" s="33" t="s">
        <v>47</v>
      </c>
      <c r="H16" s="20">
        <v>1</v>
      </c>
      <c r="I16" s="20">
        <v>0</v>
      </c>
      <c r="J16" s="20">
        <v>1</v>
      </c>
      <c r="K16" s="20">
        <v>20</v>
      </c>
      <c r="L16" s="20">
        <v>6</v>
      </c>
      <c r="M16" s="20">
        <f t="shared" si="0"/>
        <v>26</v>
      </c>
      <c r="N16" s="20">
        <v>0</v>
      </c>
      <c r="O16" s="20">
        <v>0</v>
      </c>
      <c r="P16" s="20">
        <f t="shared" si="1"/>
        <v>0</v>
      </c>
      <c r="Q16" s="20">
        <v>0</v>
      </c>
      <c r="R16" s="20">
        <v>0</v>
      </c>
      <c r="S16" s="20">
        <f t="shared" si="2"/>
        <v>0</v>
      </c>
      <c r="T16" s="20">
        <v>6</v>
      </c>
      <c r="U16" s="20">
        <v>1</v>
      </c>
      <c r="V16" s="34" t="s">
        <v>292</v>
      </c>
      <c r="W16" s="21">
        <v>108140660</v>
      </c>
      <c r="X16" s="21">
        <v>34142850</v>
      </c>
      <c r="Y16" s="21">
        <v>107000000</v>
      </c>
      <c r="Z16" s="21">
        <v>10953437</v>
      </c>
      <c r="AA16" s="32">
        <f t="shared" si="3"/>
        <v>142283510</v>
      </c>
    </row>
    <row r="17" spans="1:28" s="37" customFormat="1" ht="15" x14ac:dyDescent="0.25">
      <c r="A17" s="16">
        <v>8</v>
      </c>
      <c r="B17" s="17" t="s">
        <v>56</v>
      </c>
      <c r="C17" s="25" t="s">
        <v>42</v>
      </c>
      <c r="D17" s="26" t="s">
        <v>45</v>
      </c>
      <c r="E17" s="19" t="s">
        <v>39</v>
      </c>
      <c r="F17" s="16" t="s">
        <v>57</v>
      </c>
      <c r="G17" s="33" t="s">
        <v>47</v>
      </c>
      <c r="H17" s="20">
        <v>1</v>
      </c>
      <c r="I17" s="20">
        <v>0</v>
      </c>
      <c r="J17" s="20">
        <v>1</v>
      </c>
      <c r="K17" s="20">
        <v>14</v>
      </c>
      <c r="L17" s="20">
        <v>10</v>
      </c>
      <c r="M17" s="20">
        <f t="shared" si="0"/>
        <v>24</v>
      </c>
      <c r="N17" s="20">
        <v>0</v>
      </c>
      <c r="O17" s="20">
        <v>0</v>
      </c>
      <c r="P17" s="20">
        <f t="shared" si="1"/>
        <v>0</v>
      </c>
      <c r="Q17" s="20">
        <v>0</v>
      </c>
      <c r="R17" s="20">
        <v>0</v>
      </c>
      <c r="S17" s="20">
        <f t="shared" si="2"/>
        <v>0</v>
      </c>
      <c r="T17" s="20">
        <v>8</v>
      </c>
      <c r="U17" s="20">
        <v>1</v>
      </c>
      <c r="V17" s="34" t="s">
        <v>293</v>
      </c>
      <c r="W17" s="21">
        <v>218186203</v>
      </c>
      <c r="X17" s="21">
        <v>48998373</v>
      </c>
      <c r="Y17" s="21">
        <v>24886200</v>
      </c>
      <c r="Z17" s="21">
        <v>17348150</v>
      </c>
      <c r="AA17" s="32">
        <f t="shared" si="3"/>
        <v>267184576</v>
      </c>
    </row>
    <row r="18" spans="1:28" s="22" customFormat="1" ht="15" x14ac:dyDescent="0.25">
      <c r="A18" s="16">
        <v>9</v>
      </c>
      <c r="B18" s="17" t="s">
        <v>294</v>
      </c>
      <c r="C18" s="25" t="s">
        <v>42</v>
      </c>
      <c r="D18" s="26" t="s">
        <v>45</v>
      </c>
      <c r="E18" s="19" t="s">
        <v>39</v>
      </c>
      <c r="F18" s="16" t="s">
        <v>58</v>
      </c>
      <c r="G18" s="33" t="s">
        <v>47</v>
      </c>
      <c r="H18" s="20">
        <v>1</v>
      </c>
      <c r="I18" s="20">
        <v>0</v>
      </c>
      <c r="J18" s="20">
        <v>1</v>
      </c>
      <c r="K18" s="20">
        <v>30</v>
      </c>
      <c r="L18" s="20">
        <v>13</v>
      </c>
      <c r="M18" s="20">
        <f t="shared" si="0"/>
        <v>43</v>
      </c>
      <c r="N18" s="20">
        <v>0</v>
      </c>
      <c r="O18" s="20">
        <v>0</v>
      </c>
      <c r="P18" s="20">
        <f t="shared" si="1"/>
        <v>0</v>
      </c>
      <c r="Q18" s="20">
        <v>0</v>
      </c>
      <c r="R18" s="20">
        <v>0</v>
      </c>
      <c r="S18" s="20">
        <f t="shared" si="2"/>
        <v>0</v>
      </c>
      <c r="T18" s="20">
        <v>6</v>
      </c>
      <c r="U18" s="20">
        <v>1</v>
      </c>
      <c r="V18" s="34" t="s">
        <v>295</v>
      </c>
      <c r="W18" s="21">
        <v>178730830</v>
      </c>
      <c r="X18" s="21">
        <v>54334520</v>
      </c>
      <c r="Y18" s="21">
        <v>244230663</v>
      </c>
      <c r="Z18" s="21">
        <v>-13816605</v>
      </c>
      <c r="AA18" s="32">
        <f t="shared" si="3"/>
        <v>233065350</v>
      </c>
    </row>
    <row r="19" spans="1:28" s="22" customFormat="1" ht="15" x14ac:dyDescent="0.25">
      <c r="A19" s="16">
        <v>10</v>
      </c>
      <c r="B19" s="17" t="s">
        <v>59</v>
      </c>
      <c r="C19" s="25" t="s">
        <v>42</v>
      </c>
      <c r="D19" s="26" t="s">
        <v>45</v>
      </c>
      <c r="E19" s="19" t="s">
        <v>39</v>
      </c>
      <c r="F19" s="16" t="s">
        <v>60</v>
      </c>
      <c r="G19" s="33" t="s">
        <v>47</v>
      </c>
      <c r="H19" s="20">
        <v>1</v>
      </c>
      <c r="I19" s="20">
        <v>0</v>
      </c>
      <c r="J19" s="20">
        <v>1</v>
      </c>
      <c r="K19" s="20">
        <v>0</v>
      </c>
      <c r="L19" s="20">
        <v>0</v>
      </c>
      <c r="M19" s="20">
        <f t="shared" si="0"/>
        <v>0</v>
      </c>
      <c r="N19" s="20">
        <v>0</v>
      </c>
      <c r="O19" s="20">
        <v>0</v>
      </c>
      <c r="P19" s="20">
        <f t="shared" si="1"/>
        <v>0</v>
      </c>
      <c r="Q19" s="20">
        <v>0</v>
      </c>
      <c r="R19" s="20">
        <v>0</v>
      </c>
      <c r="S19" s="20">
        <f t="shared" si="2"/>
        <v>0</v>
      </c>
      <c r="T19" s="20">
        <v>6</v>
      </c>
      <c r="U19" s="20">
        <v>0</v>
      </c>
      <c r="V19" s="20"/>
      <c r="W19" s="21">
        <v>0</v>
      </c>
      <c r="X19" s="21">
        <v>0</v>
      </c>
      <c r="Y19" s="21">
        <v>0</v>
      </c>
      <c r="Z19" s="21">
        <v>0</v>
      </c>
      <c r="AA19" s="32">
        <f t="shared" si="3"/>
        <v>0</v>
      </c>
    </row>
    <row r="20" spans="1:28" s="22" customFormat="1" ht="15" x14ac:dyDescent="0.25">
      <c r="A20" s="16">
        <v>11</v>
      </c>
      <c r="B20" s="17" t="s">
        <v>61</v>
      </c>
      <c r="C20" s="25" t="s">
        <v>42</v>
      </c>
      <c r="D20" s="38" t="s">
        <v>62</v>
      </c>
      <c r="E20" s="19" t="s">
        <v>39</v>
      </c>
      <c r="F20" s="16" t="s">
        <v>63</v>
      </c>
      <c r="G20" s="33" t="s">
        <v>47</v>
      </c>
      <c r="H20" s="20">
        <v>1</v>
      </c>
      <c r="I20" s="20">
        <v>0</v>
      </c>
      <c r="J20" s="20">
        <v>1</v>
      </c>
      <c r="K20" s="20">
        <v>0</v>
      </c>
      <c r="L20" s="20">
        <v>0</v>
      </c>
      <c r="M20" s="20">
        <f t="shared" si="0"/>
        <v>0</v>
      </c>
      <c r="N20" s="20">
        <v>0</v>
      </c>
      <c r="O20" s="20">
        <v>0</v>
      </c>
      <c r="P20" s="20">
        <f t="shared" si="1"/>
        <v>0</v>
      </c>
      <c r="Q20" s="20">
        <v>0</v>
      </c>
      <c r="R20" s="20">
        <v>0</v>
      </c>
      <c r="S20" s="20">
        <f t="shared" si="2"/>
        <v>0</v>
      </c>
      <c r="T20" s="20">
        <v>6</v>
      </c>
      <c r="U20" s="20">
        <v>0</v>
      </c>
      <c r="V20" s="20"/>
      <c r="W20" s="21">
        <v>0</v>
      </c>
      <c r="X20" s="21">
        <v>0</v>
      </c>
      <c r="Y20" s="21">
        <v>0</v>
      </c>
      <c r="Z20" s="21">
        <v>0</v>
      </c>
      <c r="AA20" s="32">
        <f t="shared" ref="AA20:AA35" si="4">SUM(W20:X20)</f>
        <v>0</v>
      </c>
    </row>
    <row r="21" spans="1:28" s="22" customFormat="1" ht="15" x14ac:dyDescent="0.25">
      <c r="A21" s="16">
        <v>12</v>
      </c>
      <c r="B21" s="17" t="s">
        <v>65</v>
      </c>
      <c r="C21" s="25" t="s">
        <v>42</v>
      </c>
      <c r="D21" s="26" t="s">
        <v>62</v>
      </c>
      <c r="E21" s="19" t="s">
        <v>39</v>
      </c>
      <c r="F21" s="16" t="s">
        <v>66</v>
      </c>
      <c r="G21" s="33" t="s">
        <v>47</v>
      </c>
      <c r="H21" s="20">
        <v>1</v>
      </c>
      <c r="I21" s="20">
        <v>0</v>
      </c>
      <c r="J21" s="20">
        <v>1</v>
      </c>
      <c r="K21" s="20">
        <v>0</v>
      </c>
      <c r="L21" s="20">
        <v>0</v>
      </c>
      <c r="M21" s="20">
        <f t="shared" ref="M21:M37" si="5">SUM(K21:L21)</f>
        <v>0</v>
      </c>
      <c r="N21" s="20">
        <v>0</v>
      </c>
      <c r="O21" s="20">
        <v>0</v>
      </c>
      <c r="P21" s="20">
        <f t="shared" ref="P21:P37" si="6">SUM(N21:O21)</f>
        <v>0</v>
      </c>
      <c r="Q21" s="20">
        <v>0</v>
      </c>
      <c r="R21" s="20">
        <v>0</v>
      </c>
      <c r="S21" s="20">
        <f t="shared" ref="S21:S37" si="7">SUM(Q21:R21)</f>
        <v>0</v>
      </c>
      <c r="T21" s="20">
        <v>6</v>
      </c>
      <c r="U21" s="20">
        <v>0</v>
      </c>
      <c r="V21" s="20"/>
      <c r="W21" s="21">
        <v>0</v>
      </c>
      <c r="X21" s="21">
        <v>0</v>
      </c>
      <c r="Y21" s="21">
        <v>0</v>
      </c>
      <c r="Z21" s="21">
        <v>0</v>
      </c>
      <c r="AA21" s="32">
        <f t="shared" si="4"/>
        <v>0</v>
      </c>
    </row>
    <row r="22" spans="1:28" s="22" customFormat="1" ht="15" x14ac:dyDescent="0.25">
      <c r="A22" s="16">
        <v>13</v>
      </c>
      <c r="B22" s="39" t="s">
        <v>67</v>
      </c>
      <c r="C22" s="25" t="s">
        <v>42</v>
      </c>
      <c r="D22" s="26" t="s">
        <v>62</v>
      </c>
      <c r="E22" s="19" t="s">
        <v>39</v>
      </c>
      <c r="F22" s="40" t="s">
        <v>68</v>
      </c>
      <c r="G22" s="41" t="s">
        <v>47</v>
      </c>
      <c r="H22" s="42">
        <v>1</v>
      </c>
      <c r="I22" s="42">
        <v>0</v>
      </c>
      <c r="J22" s="42">
        <v>1</v>
      </c>
      <c r="K22" s="42">
        <v>20</v>
      </c>
      <c r="L22" s="42">
        <v>9</v>
      </c>
      <c r="M22" s="20">
        <f t="shared" si="5"/>
        <v>29</v>
      </c>
      <c r="N22" s="42">
        <v>3</v>
      </c>
      <c r="O22" s="42">
        <v>2</v>
      </c>
      <c r="P22" s="20">
        <f t="shared" si="6"/>
        <v>5</v>
      </c>
      <c r="Q22" s="42">
        <v>1</v>
      </c>
      <c r="R22" s="42">
        <v>0</v>
      </c>
      <c r="S22" s="20">
        <f t="shared" si="7"/>
        <v>1</v>
      </c>
      <c r="T22" s="42">
        <v>6</v>
      </c>
      <c r="U22" s="42">
        <v>1</v>
      </c>
      <c r="V22" s="43" t="s">
        <v>296</v>
      </c>
      <c r="W22" s="32">
        <v>129053310</v>
      </c>
      <c r="X22" s="32">
        <v>132412080</v>
      </c>
      <c r="Y22" s="32">
        <v>93088000</v>
      </c>
      <c r="Z22" s="32">
        <v>19319250</v>
      </c>
      <c r="AA22" s="32">
        <f t="shared" si="4"/>
        <v>261465390</v>
      </c>
    </row>
    <row r="23" spans="1:28" s="22" customFormat="1" ht="15" x14ac:dyDescent="0.25">
      <c r="A23" s="16">
        <v>14</v>
      </c>
      <c r="B23" s="17" t="s">
        <v>70</v>
      </c>
      <c r="C23" s="25" t="s">
        <v>42</v>
      </c>
      <c r="D23" s="26" t="s">
        <v>62</v>
      </c>
      <c r="E23" s="19" t="s">
        <v>39</v>
      </c>
      <c r="F23" s="16" t="s">
        <v>71</v>
      </c>
      <c r="G23" s="33" t="s">
        <v>69</v>
      </c>
      <c r="H23" s="20">
        <v>1</v>
      </c>
      <c r="I23" s="20">
        <v>0</v>
      </c>
      <c r="J23" s="20">
        <v>1</v>
      </c>
      <c r="K23" s="20">
        <v>0</v>
      </c>
      <c r="L23" s="20">
        <v>0</v>
      </c>
      <c r="M23" s="20">
        <f t="shared" si="5"/>
        <v>0</v>
      </c>
      <c r="N23" s="20">
        <v>0</v>
      </c>
      <c r="O23" s="20">
        <v>0</v>
      </c>
      <c r="P23" s="20">
        <f t="shared" si="6"/>
        <v>0</v>
      </c>
      <c r="Q23" s="20">
        <v>0</v>
      </c>
      <c r="R23" s="20">
        <v>0</v>
      </c>
      <c r="S23" s="20">
        <f t="shared" si="7"/>
        <v>0</v>
      </c>
      <c r="T23" s="20">
        <v>5</v>
      </c>
      <c r="U23" s="20">
        <v>0</v>
      </c>
      <c r="V23" s="20"/>
      <c r="W23" s="21">
        <v>0</v>
      </c>
      <c r="X23" s="21">
        <v>0</v>
      </c>
      <c r="Y23" s="21">
        <v>0</v>
      </c>
      <c r="Z23" s="21">
        <v>0</v>
      </c>
      <c r="AA23" s="32">
        <f t="shared" si="4"/>
        <v>0</v>
      </c>
    </row>
    <row r="24" spans="1:28" s="22" customFormat="1" ht="15" x14ac:dyDescent="0.25">
      <c r="A24" s="16">
        <v>15</v>
      </c>
      <c r="B24" s="17" t="s">
        <v>72</v>
      </c>
      <c r="C24" s="25" t="s">
        <v>42</v>
      </c>
      <c r="D24" s="26" t="s">
        <v>62</v>
      </c>
      <c r="E24" s="19" t="s">
        <v>39</v>
      </c>
      <c r="F24" s="44" t="s">
        <v>73</v>
      </c>
      <c r="G24" s="33" t="s">
        <v>69</v>
      </c>
      <c r="H24" s="20">
        <v>1</v>
      </c>
      <c r="I24" s="20">
        <v>0</v>
      </c>
      <c r="J24" s="20">
        <v>1</v>
      </c>
      <c r="K24" s="20">
        <v>0</v>
      </c>
      <c r="L24" s="20">
        <v>0</v>
      </c>
      <c r="M24" s="20">
        <f t="shared" si="5"/>
        <v>0</v>
      </c>
      <c r="N24" s="20">
        <v>0</v>
      </c>
      <c r="O24" s="20">
        <v>0</v>
      </c>
      <c r="P24" s="20">
        <f t="shared" si="6"/>
        <v>0</v>
      </c>
      <c r="Q24" s="20">
        <v>0</v>
      </c>
      <c r="R24" s="20">
        <v>0</v>
      </c>
      <c r="S24" s="20">
        <f t="shared" si="7"/>
        <v>0</v>
      </c>
      <c r="T24" s="20">
        <v>0</v>
      </c>
      <c r="U24" s="20">
        <v>0</v>
      </c>
      <c r="V24" s="20"/>
      <c r="W24" s="21">
        <v>0</v>
      </c>
      <c r="X24" s="21">
        <v>0</v>
      </c>
      <c r="Y24" s="21">
        <v>0</v>
      </c>
      <c r="Z24" s="21">
        <v>0</v>
      </c>
      <c r="AA24" s="32">
        <f t="shared" si="4"/>
        <v>0</v>
      </c>
    </row>
    <row r="25" spans="1:28" s="22" customFormat="1" ht="15" x14ac:dyDescent="0.25">
      <c r="A25" s="16">
        <v>16</v>
      </c>
      <c r="B25" s="17" t="s">
        <v>74</v>
      </c>
      <c r="C25" s="18" t="s">
        <v>42</v>
      </c>
      <c r="D25" s="26" t="s">
        <v>75</v>
      </c>
      <c r="E25" s="19" t="s">
        <v>39</v>
      </c>
      <c r="F25" s="16" t="s">
        <v>76</v>
      </c>
      <c r="G25" s="33" t="s">
        <v>47</v>
      </c>
      <c r="H25" s="20">
        <v>1</v>
      </c>
      <c r="I25" s="20">
        <v>0</v>
      </c>
      <c r="J25" s="20">
        <v>1</v>
      </c>
      <c r="K25" s="20">
        <v>0</v>
      </c>
      <c r="L25" s="20">
        <v>0</v>
      </c>
      <c r="M25" s="20">
        <f t="shared" si="5"/>
        <v>0</v>
      </c>
      <c r="N25" s="20">
        <v>0</v>
      </c>
      <c r="O25" s="20">
        <v>0</v>
      </c>
      <c r="P25" s="20">
        <f t="shared" si="6"/>
        <v>0</v>
      </c>
      <c r="Q25" s="20">
        <v>0</v>
      </c>
      <c r="R25" s="20">
        <v>0</v>
      </c>
      <c r="S25" s="20">
        <f t="shared" si="7"/>
        <v>0</v>
      </c>
      <c r="T25" s="20">
        <v>6</v>
      </c>
      <c r="U25" s="20">
        <v>0</v>
      </c>
      <c r="V25" s="20"/>
      <c r="W25" s="21">
        <v>0</v>
      </c>
      <c r="X25" s="21">
        <v>0</v>
      </c>
      <c r="Y25" s="21">
        <v>0</v>
      </c>
      <c r="Z25" s="21">
        <v>0</v>
      </c>
      <c r="AA25" s="32">
        <f t="shared" si="4"/>
        <v>0</v>
      </c>
    </row>
    <row r="26" spans="1:28" s="22" customFormat="1" ht="15" x14ac:dyDescent="0.25">
      <c r="A26" s="16">
        <v>17</v>
      </c>
      <c r="B26" s="17" t="s">
        <v>297</v>
      </c>
      <c r="C26" s="18" t="s">
        <v>42</v>
      </c>
      <c r="D26" s="26" t="s">
        <v>75</v>
      </c>
      <c r="E26" s="19" t="s">
        <v>39</v>
      </c>
      <c r="F26" s="16" t="s">
        <v>77</v>
      </c>
      <c r="G26" s="16" t="s">
        <v>40</v>
      </c>
      <c r="H26" s="20">
        <v>1</v>
      </c>
      <c r="I26" s="20">
        <v>0</v>
      </c>
      <c r="J26" s="20">
        <v>1</v>
      </c>
      <c r="K26" s="20">
        <v>100</v>
      </c>
      <c r="L26" s="20">
        <v>17</v>
      </c>
      <c r="M26" s="20">
        <f t="shared" si="5"/>
        <v>117</v>
      </c>
      <c r="N26" s="20">
        <v>5</v>
      </c>
      <c r="O26" s="20">
        <v>1</v>
      </c>
      <c r="P26" s="20">
        <f t="shared" si="6"/>
        <v>6</v>
      </c>
      <c r="Q26" s="20">
        <v>0</v>
      </c>
      <c r="R26" s="20">
        <v>0</v>
      </c>
      <c r="S26" s="20">
        <f t="shared" si="7"/>
        <v>0</v>
      </c>
      <c r="T26" s="20">
        <v>4</v>
      </c>
      <c r="U26" s="20">
        <v>1</v>
      </c>
      <c r="V26" s="34" t="s">
        <v>298</v>
      </c>
      <c r="W26" s="21">
        <v>529139777</v>
      </c>
      <c r="X26" s="21">
        <v>0</v>
      </c>
      <c r="Y26" s="21">
        <v>121578699</v>
      </c>
      <c r="Z26" s="21">
        <v>97578699</v>
      </c>
      <c r="AA26" s="32">
        <f t="shared" si="4"/>
        <v>529139777</v>
      </c>
    </row>
    <row r="27" spans="1:28" s="22" customFormat="1" ht="15" x14ac:dyDescent="0.25">
      <c r="A27" s="16">
        <v>18</v>
      </c>
      <c r="B27" s="17" t="s">
        <v>78</v>
      </c>
      <c r="C27" s="18" t="s">
        <v>42</v>
      </c>
      <c r="D27" s="26" t="s">
        <v>75</v>
      </c>
      <c r="E27" s="19" t="s">
        <v>39</v>
      </c>
      <c r="F27" s="16" t="s">
        <v>79</v>
      </c>
      <c r="G27" s="33" t="s">
        <v>47</v>
      </c>
      <c r="H27" s="20">
        <v>1</v>
      </c>
      <c r="I27" s="20">
        <v>0</v>
      </c>
      <c r="J27" s="20">
        <v>1</v>
      </c>
      <c r="K27" s="20">
        <v>0</v>
      </c>
      <c r="L27" s="20">
        <v>0</v>
      </c>
      <c r="M27" s="20">
        <f t="shared" si="5"/>
        <v>0</v>
      </c>
      <c r="N27" s="20">
        <v>0</v>
      </c>
      <c r="O27" s="20">
        <v>0</v>
      </c>
      <c r="P27" s="20">
        <f t="shared" si="6"/>
        <v>0</v>
      </c>
      <c r="Q27" s="20">
        <v>0</v>
      </c>
      <c r="R27" s="20">
        <v>0</v>
      </c>
      <c r="S27" s="20">
        <f t="shared" si="7"/>
        <v>0</v>
      </c>
      <c r="T27" s="20">
        <v>6</v>
      </c>
      <c r="U27" s="20">
        <v>0</v>
      </c>
      <c r="V27" s="20"/>
      <c r="W27" s="21">
        <v>0</v>
      </c>
      <c r="X27" s="21">
        <v>0</v>
      </c>
      <c r="Y27" s="21">
        <v>0</v>
      </c>
      <c r="Z27" s="21">
        <v>0</v>
      </c>
      <c r="AA27" s="32">
        <f t="shared" si="4"/>
        <v>0</v>
      </c>
    </row>
    <row r="28" spans="1:28" s="36" customFormat="1" ht="15" x14ac:dyDescent="0.25">
      <c r="A28" s="16">
        <v>19</v>
      </c>
      <c r="B28" s="17" t="s">
        <v>299</v>
      </c>
      <c r="C28" s="18" t="s">
        <v>42</v>
      </c>
      <c r="D28" s="26" t="s">
        <v>75</v>
      </c>
      <c r="E28" s="19" t="s">
        <v>39</v>
      </c>
      <c r="F28" s="16" t="s">
        <v>300</v>
      </c>
      <c r="G28" s="16" t="s">
        <v>40</v>
      </c>
      <c r="H28" s="20">
        <v>1</v>
      </c>
      <c r="I28" s="20">
        <v>0</v>
      </c>
      <c r="J28" s="20">
        <v>1</v>
      </c>
      <c r="K28" s="20">
        <v>670</v>
      </c>
      <c r="L28" s="20">
        <v>0</v>
      </c>
      <c r="M28" s="20">
        <f t="shared" si="5"/>
        <v>670</v>
      </c>
      <c r="N28" s="20">
        <v>21</v>
      </c>
      <c r="O28" s="20">
        <v>0</v>
      </c>
      <c r="P28" s="20">
        <f t="shared" si="6"/>
        <v>21</v>
      </c>
      <c r="Q28" s="20">
        <v>0</v>
      </c>
      <c r="R28" s="20">
        <v>0</v>
      </c>
      <c r="S28" s="20">
        <f t="shared" si="7"/>
        <v>0</v>
      </c>
      <c r="T28" s="20">
        <v>10</v>
      </c>
      <c r="U28" s="20">
        <v>1</v>
      </c>
      <c r="V28" s="34" t="s">
        <v>301</v>
      </c>
      <c r="W28" s="21">
        <v>981639033</v>
      </c>
      <c r="X28" s="21">
        <v>558722069</v>
      </c>
      <c r="Y28" s="21">
        <v>1305012210</v>
      </c>
      <c r="Z28" s="21">
        <v>135940931</v>
      </c>
      <c r="AA28" s="32">
        <f t="shared" si="4"/>
        <v>1540361102</v>
      </c>
      <c r="AB28" s="37"/>
    </row>
    <row r="29" spans="1:28" s="35" customFormat="1" ht="15" x14ac:dyDescent="0.25">
      <c r="A29" s="16">
        <v>20</v>
      </c>
      <c r="B29" s="17" t="s">
        <v>80</v>
      </c>
      <c r="C29" s="18" t="s">
        <v>42</v>
      </c>
      <c r="D29" s="26" t="s">
        <v>75</v>
      </c>
      <c r="E29" s="19" t="s">
        <v>39</v>
      </c>
      <c r="F29" s="16" t="s">
        <v>81</v>
      </c>
      <c r="G29" s="33" t="s">
        <v>47</v>
      </c>
      <c r="H29" s="20">
        <v>1</v>
      </c>
      <c r="I29" s="20">
        <v>0</v>
      </c>
      <c r="J29" s="20">
        <v>1</v>
      </c>
      <c r="K29" s="20">
        <v>100</v>
      </c>
      <c r="L29" s="20">
        <v>11</v>
      </c>
      <c r="M29" s="20">
        <f t="shared" si="5"/>
        <v>111</v>
      </c>
      <c r="N29" s="20">
        <v>1</v>
      </c>
      <c r="O29" s="20">
        <v>0</v>
      </c>
      <c r="P29" s="20">
        <f t="shared" si="6"/>
        <v>1</v>
      </c>
      <c r="Q29" s="20">
        <v>0</v>
      </c>
      <c r="R29" s="20">
        <v>0</v>
      </c>
      <c r="S29" s="20">
        <f t="shared" si="7"/>
        <v>0</v>
      </c>
      <c r="T29" s="20">
        <v>6</v>
      </c>
      <c r="U29" s="20">
        <v>1</v>
      </c>
      <c r="V29" s="34" t="s">
        <v>302</v>
      </c>
      <c r="W29" s="21">
        <v>2586379504</v>
      </c>
      <c r="X29" s="21">
        <v>1996290413</v>
      </c>
      <c r="Y29" s="21">
        <v>586577565</v>
      </c>
      <c r="Z29" s="21">
        <v>550457612</v>
      </c>
      <c r="AA29" s="32">
        <f t="shared" si="4"/>
        <v>4582669917</v>
      </c>
      <c r="AB29" s="22"/>
    </row>
    <row r="30" spans="1:28" s="22" customFormat="1" ht="15" x14ac:dyDescent="0.25">
      <c r="A30" s="16">
        <v>21</v>
      </c>
      <c r="B30" s="17" t="s">
        <v>82</v>
      </c>
      <c r="C30" s="18" t="s">
        <v>42</v>
      </c>
      <c r="D30" s="26" t="s">
        <v>75</v>
      </c>
      <c r="E30" s="19" t="s">
        <v>39</v>
      </c>
      <c r="F30" s="16" t="s">
        <v>83</v>
      </c>
      <c r="G30" s="16" t="s">
        <v>40</v>
      </c>
      <c r="H30" s="20">
        <v>1</v>
      </c>
      <c r="I30" s="20">
        <v>0</v>
      </c>
      <c r="J30" s="20">
        <v>1</v>
      </c>
      <c r="K30" s="20">
        <v>0</v>
      </c>
      <c r="L30" s="20">
        <v>0</v>
      </c>
      <c r="M30" s="20">
        <f t="shared" si="5"/>
        <v>0</v>
      </c>
      <c r="N30" s="20">
        <v>0</v>
      </c>
      <c r="O30" s="20">
        <v>0</v>
      </c>
      <c r="P30" s="20">
        <f t="shared" si="6"/>
        <v>0</v>
      </c>
      <c r="Q30" s="20">
        <v>0</v>
      </c>
      <c r="R30" s="20">
        <v>0</v>
      </c>
      <c r="S30" s="20">
        <f t="shared" si="7"/>
        <v>0</v>
      </c>
      <c r="T30" s="20">
        <v>6</v>
      </c>
      <c r="U30" s="20">
        <v>0</v>
      </c>
      <c r="V30" s="20"/>
      <c r="W30" s="21">
        <v>0</v>
      </c>
      <c r="X30" s="21">
        <v>0</v>
      </c>
      <c r="Y30" s="21">
        <v>0</v>
      </c>
      <c r="Z30" s="21">
        <v>0</v>
      </c>
      <c r="AA30" s="32">
        <f t="shared" si="4"/>
        <v>0</v>
      </c>
    </row>
    <row r="31" spans="1:28" s="22" customFormat="1" ht="15" x14ac:dyDescent="0.25">
      <c r="A31" s="16">
        <v>22</v>
      </c>
      <c r="B31" s="17" t="s">
        <v>84</v>
      </c>
      <c r="C31" s="18" t="s">
        <v>42</v>
      </c>
      <c r="D31" s="26" t="s">
        <v>75</v>
      </c>
      <c r="E31" s="19" t="s">
        <v>39</v>
      </c>
      <c r="F31" s="16" t="s">
        <v>85</v>
      </c>
      <c r="G31" s="16" t="s">
        <v>40</v>
      </c>
      <c r="H31" s="20">
        <v>1</v>
      </c>
      <c r="I31" s="20">
        <v>0</v>
      </c>
      <c r="J31" s="20">
        <v>1</v>
      </c>
      <c r="K31" s="20">
        <v>0</v>
      </c>
      <c r="L31" s="20">
        <v>0</v>
      </c>
      <c r="M31" s="20">
        <f t="shared" si="5"/>
        <v>0</v>
      </c>
      <c r="N31" s="20">
        <v>0</v>
      </c>
      <c r="O31" s="20">
        <v>0</v>
      </c>
      <c r="P31" s="20">
        <f t="shared" si="6"/>
        <v>0</v>
      </c>
      <c r="Q31" s="20">
        <v>0</v>
      </c>
      <c r="R31" s="20">
        <v>0</v>
      </c>
      <c r="S31" s="20">
        <f t="shared" si="7"/>
        <v>0</v>
      </c>
      <c r="T31" s="20">
        <v>6</v>
      </c>
      <c r="U31" s="20">
        <v>0</v>
      </c>
      <c r="V31" s="20"/>
      <c r="W31" s="21">
        <v>0</v>
      </c>
      <c r="X31" s="21">
        <v>0</v>
      </c>
      <c r="Y31" s="21">
        <v>0</v>
      </c>
      <c r="Z31" s="21">
        <v>0</v>
      </c>
      <c r="AA31" s="32">
        <f t="shared" si="4"/>
        <v>0</v>
      </c>
    </row>
    <row r="32" spans="1:28" s="22" customFormat="1" ht="15" x14ac:dyDescent="0.25">
      <c r="A32" s="16">
        <v>23</v>
      </c>
      <c r="B32" s="17" t="s">
        <v>86</v>
      </c>
      <c r="C32" s="18" t="s">
        <v>42</v>
      </c>
      <c r="D32" s="26" t="s">
        <v>75</v>
      </c>
      <c r="E32" s="19" t="s">
        <v>39</v>
      </c>
      <c r="F32" s="16" t="s">
        <v>87</v>
      </c>
      <c r="G32" s="16" t="s">
        <v>39</v>
      </c>
      <c r="H32" s="20">
        <v>1</v>
      </c>
      <c r="I32" s="20">
        <v>0</v>
      </c>
      <c r="J32" s="20">
        <v>1</v>
      </c>
      <c r="K32" s="20">
        <v>743</v>
      </c>
      <c r="L32" s="20">
        <v>228</v>
      </c>
      <c r="M32" s="20">
        <f t="shared" si="5"/>
        <v>971</v>
      </c>
      <c r="N32" s="20">
        <v>0</v>
      </c>
      <c r="O32" s="20">
        <v>0</v>
      </c>
      <c r="P32" s="20">
        <f t="shared" si="6"/>
        <v>0</v>
      </c>
      <c r="Q32" s="20">
        <v>0</v>
      </c>
      <c r="R32" s="20">
        <v>0</v>
      </c>
      <c r="S32" s="20">
        <f t="shared" si="7"/>
        <v>0</v>
      </c>
      <c r="T32" s="20">
        <v>6</v>
      </c>
      <c r="U32" s="20">
        <v>1</v>
      </c>
      <c r="V32" s="34" t="s">
        <v>303</v>
      </c>
      <c r="W32" s="21">
        <v>456339264</v>
      </c>
      <c r="X32" s="21">
        <v>239492000</v>
      </c>
      <c r="Y32" s="21">
        <v>86588534</v>
      </c>
      <c r="Z32" s="21">
        <v>76240455</v>
      </c>
      <c r="AA32" s="32">
        <f t="shared" si="4"/>
        <v>695831264</v>
      </c>
    </row>
    <row r="33" spans="1:29" s="22" customFormat="1" ht="15" x14ac:dyDescent="0.25">
      <c r="A33" s="16">
        <v>24</v>
      </c>
      <c r="B33" s="39" t="s">
        <v>91</v>
      </c>
      <c r="C33" s="18" t="s">
        <v>42</v>
      </c>
      <c r="D33" s="26" t="s">
        <v>90</v>
      </c>
      <c r="E33" s="19" t="s">
        <v>39</v>
      </c>
      <c r="F33" s="40" t="s">
        <v>92</v>
      </c>
      <c r="G33" s="41" t="s">
        <v>47</v>
      </c>
      <c r="H33" s="42">
        <v>1</v>
      </c>
      <c r="I33" s="42">
        <v>0</v>
      </c>
      <c r="J33" s="42">
        <v>1</v>
      </c>
      <c r="K33" s="42">
        <v>0</v>
      </c>
      <c r="L33" s="42">
        <v>0</v>
      </c>
      <c r="M33" s="20">
        <f t="shared" si="5"/>
        <v>0</v>
      </c>
      <c r="N33" s="42">
        <v>0</v>
      </c>
      <c r="O33" s="42">
        <v>0</v>
      </c>
      <c r="P33" s="20">
        <f t="shared" si="6"/>
        <v>0</v>
      </c>
      <c r="Q33" s="42">
        <v>0</v>
      </c>
      <c r="R33" s="42">
        <v>0</v>
      </c>
      <c r="S33" s="20">
        <f t="shared" si="7"/>
        <v>0</v>
      </c>
      <c r="T33" s="42">
        <v>0</v>
      </c>
      <c r="U33" s="42">
        <v>0</v>
      </c>
      <c r="V33" s="42"/>
      <c r="W33" s="32">
        <v>0</v>
      </c>
      <c r="X33" s="32">
        <v>0</v>
      </c>
      <c r="Y33" s="32">
        <v>0</v>
      </c>
      <c r="Z33" s="32">
        <v>0</v>
      </c>
      <c r="AA33" s="32">
        <f t="shared" si="4"/>
        <v>0</v>
      </c>
    </row>
    <row r="34" spans="1:29" s="22" customFormat="1" x14ac:dyDescent="0.25">
      <c r="A34" s="16">
        <v>25</v>
      </c>
      <c r="B34" s="39" t="s">
        <v>93</v>
      </c>
      <c r="C34" s="18" t="s">
        <v>42</v>
      </c>
      <c r="D34" s="18" t="s">
        <v>89</v>
      </c>
      <c r="E34" s="19" t="s">
        <v>39</v>
      </c>
      <c r="F34" s="40" t="s">
        <v>94</v>
      </c>
      <c r="G34" s="41" t="s">
        <v>47</v>
      </c>
      <c r="H34" s="42">
        <v>1</v>
      </c>
      <c r="I34" s="42">
        <v>0</v>
      </c>
      <c r="J34" s="42">
        <v>1</v>
      </c>
      <c r="K34" s="42">
        <v>0</v>
      </c>
      <c r="L34" s="42">
        <v>0</v>
      </c>
      <c r="M34" s="20">
        <f t="shared" si="5"/>
        <v>0</v>
      </c>
      <c r="N34" s="42">
        <v>0</v>
      </c>
      <c r="O34" s="42">
        <v>0</v>
      </c>
      <c r="P34" s="20">
        <f t="shared" si="6"/>
        <v>0</v>
      </c>
      <c r="Q34" s="42">
        <v>0</v>
      </c>
      <c r="R34" s="42">
        <v>0</v>
      </c>
      <c r="S34" s="20">
        <f t="shared" si="7"/>
        <v>0</v>
      </c>
      <c r="T34" s="42">
        <v>6</v>
      </c>
      <c r="U34" s="42">
        <v>0</v>
      </c>
      <c r="V34" s="42"/>
      <c r="W34" s="32">
        <v>0</v>
      </c>
      <c r="X34" s="32">
        <v>0</v>
      </c>
      <c r="Y34" s="32">
        <v>0</v>
      </c>
      <c r="Z34" s="32">
        <v>0</v>
      </c>
      <c r="AA34" s="32">
        <f t="shared" si="4"/>
        <v>0</v>
      </c>
    </row>
    <row r="35" spans="1:29" s="22" customFormat="1" x14ac:dyDescent="0.25">
      <c r="A35" s="16">
        <v>26</v>
      </c>
      <c r="B35" s="39" t="s">
        <v>95</v>
      </c>
      <c r="C35" s="18" t="s">
        <v>42</v>
      </c>
      <c r="D35" s="18" t="s">
        <v>89</v>
      </c>
      <c r="E35" s="19" t="s">
        <v>39</v>
      </c>
      <c r="F35" s="40" t="s">
        <v>96</v>
      </c>
      <c r="G35" s="41" t="s">
        <v>47</v>
      </c>
      <c r="H35" s="42">
        <v>1</v>
      </c>
      <c r="I35" s="42">
        <v>0</v>
      </c>
      <c r="J35" s="42">
        <v>1</v>
      </c>
      <c r="K35" s="42">
        <v>0</v>
      </c>
      <c r="L35" s="42">
        <v>0</v>
      </c>
      <c r="M35" s="20">
        <f t="shared" si="5"/>
        <v>0</v>
      </c>
      <c r="N35" s="42">
        <v>0</v>
      </c>
      <c r="O35" s="42">
        <v>0</v>
      </c>
      <c r="P35" s="20">
        <f t="shared" si="6"/>
        <v>0</v>
      </c>
      <c r="Q35" s="42">
        <v>0</v>
      </c>
      <c r="R35" s="42">
        <v>0</v>
      </c>
      <c r="S35" s="20">
        <f t="shared" si="7"/>
        <v>0</v>
      </c>
      <c r="T35" s="42">
        <v>6</v>
      </c>
      <c r="U35" s="42">
        <v>0</v>
      </c>
      <c r="V35" s="42"/>
      <c r="W35" s="32">
        <v>0</v>
      </c>
      <c r="X35" s="32">
        <v>0</v>
      </c>
      <c r="Y35" s="32">
        <v>0</v>
      </c>
      <c r="Z35" s="32">
        <v>0</v>
      </c>
      <c r="AA35" s="32">
        <f t="shared" si="4"/>
        <v>0</v>
      </c>
    </row>
    <row r="36" spans="1:29" s="35" customFormat="1" ht="15" x14ac:dyDescent="0.25">
      <c r="A36" s="16">
        <v>27</v>
      </c>
      <c r="B36" s="17" t="s">
        <v>97</v>
      </c>
      <c r="C36" s="18" t="s">
        <v>42</v>
      </c>
      <c r="D36" s="26" t="s">
        <v>98</v>
      </c>
      <c r="E36" s="19" t="s">
        <v>39</v>
      </c>
      <c r="F36" s="16" t="s">
        <v>99</v>
      </c>
      <c r="G36" s="33" t="s">
        <v>47</v>
      </c>
      <c r="H36" s="20">
        <v>1</v>
      </c>
      <c r="I36" s="20">
        <v>0</v>
      </c>
      <c r="J36" s="20">
        <v>1</v>
      </c>
      <c r="K36" s="20">
        <v>231</v>
      </c>
      <c r="L36" s="20">
        <v>0</v>
      </c>
      <c r="M36" s="20">
        <f t="shared" si="5"/>
        <v>231</v>
      </c>
      <c r="N36" s="20">
        <v>0</v>
      </c>
      <c r="O36" s="20">
        <v>0</v>
      </c>
      <c r="P36" s="20">
        <f t="shared" si="6"/>
        <v>0</v>
      </c>
      <c r="Q36" s="20">
        <v>0</v>
      </c>
      <c r="R36" s="20">
        <v>0</v>
      </c>
      <c r="S36" s="20">
        <f t="shared" si="7"/>
        <v>0</v>
      </c>
      <c r="T36" s="20">
        <v>8</v>
      </c>
      <c r="U36" s="20">
        <v>1</v>
      </c>
      <c r="V36" s="34" t="s">
        <v>304</v>
      </c>
      <c r="W36" s="21">
        <v>360856444</v>
      </c>
      <c r="X36" s="21">
        <v>87418013</v>
      </c>
      <c r="Y36" s="21">
        <v>164176100</v>
      </c>
      <c r="Z36" s="21">
        <v>34301000</v>
      </c>
      <c r="AA36" s="21">
        <f>SUM(W36:X36)</f>
        <v>448274457</v>
      </c>
    </row>
    <row r="37" spans="1:29" s="22" customFormat="1" ht="15" x14ac:dyDescent="0.25">
      <c r="A37" s="16">
        <v>28</v>
      </c>
      <c r="B37" s="17" t="s">
        <v>305</v>
      </c>
      <c r="C37" s="18" t="s">
        <v>42</v>
      </c>
      <c r="D37" s="26" t="s">
        <v>100</v>
      </c>
      <c r="E37" s="19" t="s">
        <v>39</v>
      </c>
      <c r="F37" s="16" t="s">
        <v>101</v>
      </c>
      <c r="G37" s="33" t="s">
        <v>47</v>
      </c>
      <c r="H37" s="20">
        <v>1</v>
      </c>
      <c r="I37" s="20">
        <v>0</v>
      </c>
      <c r="J37" s="20">
        <v>1</v>
      </c>
      <c r="K37" s="20">
        <v>634</v>
      </c>
      <c r="L37" s="20">
        <v>0</v>
      </c>
      <c r="M37" s="20">
        <f t="shared" si="5"/>
        <v>634</v>
      </c>
      <c r="N37" s="20">
        <v>0</v>
      </c>
      <c r="O37" s="20">
        <v>0</v>
      </c>
      <c r="P37" s="20">
        <f t="shared" si="6"/>
        <v>0</v>
      </c>
      <c r="Q37" s="20">
        <v>0</v>
      </c>
      <c r="R37" s="20">
        <v>0</v>
      </c>
      <c r="S37" s="20">
        <f t="shared" si="7"/>
        <v>0</v>
      </c>
      <c r="T37" s="20">
        <v>6</v>
      </c>
      <c r="U37" s="20"/>
      <c r="V37" s="34"/>
      <c r="W37" s="21">
        <v>1053477732</v>
      </c>
      <c r="X37" s="21">
        <v>0</v>
      </c>
      <c r="Y37" s="21">
        <v>415884000</v>
      </c>
      <c r="Z37" s="21">
        <v>322387711</v>
      </c>
      <c r="AA37" s="21">
        <f t="shared" ref="AA37:AA39" si="8">SUM(W37:X37)</f>
        <v>1053477732</v>
      </c>
    </row>
    <row r="38" spans="1:29" s="22" customFormat="1" ht="13.5" customHeight="1" x14ac:dyDescent="0.25">
      <c r="A38" s="16">
        <v>29</v>
      </c>
      <c r="B38" s="17" t="s">
        <v>102</v>
      </c>
      <c r="C38" s="18" t="s">
        <v>42</v>
      </c>
      <c r="D38" s="26" t="s">
        <v>45</v>
      </c>
      <c r="E38" s="19" t="s">
        <v>39</v>
      </c>
      <c r="F38" s="44" t="s">
        <v>103</v>
      </c>
      <c r="G38" s="33" t="s">
        <v>69</v>
      </c>
      <c r="H38" s="20">
        <v>1</v>
      </c>
      <c r="I38" s="20">
        <v>0</v>
      </c>
      <c r="J38" s="20">
        <v>1</v>
      </c>
      <c r="K38" s="20">
        <v>0</v>
      </c>
      <c r="L38" s="20">
        <v>0</v>
      </c>
      <c r="M38" s="20">
        <f t="shared" ref="M38:M39" si="9">SUM(K38:L38)</f>
        <v>0</v>
      </c>
      <c r="N38" s="20">
        <v>0</v>
      </c>
      <c r="O38" s="20">
        <v>0</v>
      </c>
      <c r="P38" s="20">
        <f t="shared" ref="P38:P39" si="10">SUM(N38:O38)</f>
        <v>0</v>
      </c>
      <c r="Q38" s="20">
        <v>0</v>
      </c>
      <c r="R38" s="20">
        <v>0</v>
      </c>
      <c r="S38" s="20">
        <f t="shared" ref="S38:S39" si="11">SUM(Q38:R38)</f>
        <v>0</v>
      </c>
      <c r="T38" s="20">
        <v>0</v>
      </c>
      <c r="U38" s="20">
        <v>0</v>
      </c>
      <c r="V38" s="20"/>
      <c r="W38" s="21">
        <v>0</v>
      </c>
      <c r="X38" s="21">
        <v>0</v>
      </c>
      <c r="Y38" s="21">
        <v>0</v>
      </c>
      <c r="Z38" s="21">
        <v>0</v>
      </c>
      <c r="AA38" s="21">
        <f t="shared" si="8"/>
        <v>0</v>
      </c>
    </row>
    <row r="39" spans="1:29" s="22" customFormat="1" ht="13.5" customHeight="1" x14ac:dyDescent="0.25">
      <c r="A39" s="16">
        <v>30</v>
      </c>
      <c r="B39" s="17" t="s">
        <v>307</v>
      </c>
      <c r="C39" s="18" t="s">
        <v>42</v>
      </c>
      <c r="D39" s="26" t="s">
        <v>75</v>
      </c>
      <c r="E39" s="19" t="s">
        <v>39</v>
      </c>
      <c r="F39" s="16" t="s">
        <v>308</v>
      </c>
      <c r="G39" s="33" t="s">
        <v>69</v>
      </c>
      <c r="H39" s="20">
        <v>1</v>
      </c>
      <c r="I39" s="20">
        <v>0</v>
      </c>
      <c r="J39" s="20">
        <v>1</v>
      </c>
      <c r="K39" s="20">
        <v>0</v>
      </c>
      <c r="L39" s="20">
        <v>0</v>
      </c>
      <c r="M39" s="20">
        <f t="shared" si="9"/>
        <v>0</v>
      </c>
      <c r="N39" s="20">
        <v>0</v>
      </c>
      <c r="O39" s="20">
        <v>0</v>
      </c>
      <c r="P39" s="20">
        <f t="shared" si="10"/>
        <v>0</v>
      </c>
      <c r="Q39" s="20">
        <v>0</v>
      </c>
      <c r="R39" s="20">
        <v>0</v>
      </c>
      <c r="S39" s="20">
        <f t="shared" si="11"/>
        <v>0</v>
      </c>
      <c r="T39" s="20">
        <v>8</v>
      </c>
      <c r="U39" s="20">
        <v>0</v>
      </c>
      <c r="V39" s="20"/>
      <c r="W39" s="21">
        <v>0</v>
      </c>
      <c r="X39" s="21">
        <v>0</v>
      </c>
      <c r="Y39" s="21">
        <v>0</v>
      </c>
      <c r="Z39" s="21">
        <v>0</v>
      </c>
      <c r="AA39" s="21">
        <f t="shared" si="8"/>
        <v>0</v>
      </c>
    </row>
    <row r="40" spans="1:29" x14ac:dyDescent="0.25">
      <c r="A40" s="45"/>
      <c r="B40" s="46" t="s">
        <v>104</v>
      </c>
      <c r="C40" s="46"/>
      <c r="D40" s="46"/>
      <c r="E40" s="46"/>
      <c r="F40" s="47" t="s">
        <v>309</v>
      </c>
      <c r="G40" s="48"/>
      <c r="H40" s="49">
        <f t="shared" ref="H40:AA40" si="12">SUM(H10:H39)</f>
        <v>30</v>
      </c>
      <c r="I40" s="49">
        <f t="shared" si="12"/>
        <v>0</v>
      </c>
      <c r="J40" s="49">
        <f t="shared" si="12"/>
        <v>30</v>
      </c>
      <c r="K40" s="49">
        <f t="shared" si="12"/>
        <v>2998</v>
      </c>
      <c r="L40" s="49">
        <f t="shared" si="12"/>
        <v>564</v>
      </c>
      <c r="M40" s="49">
        <f t="shared" si="12"/>
        <v>3562</v>
      </c>
      <c r="N40" s="49">
        <f t="shared" si="12"/>
        <v>30</v>
      </c>
      <c r="O40" s="49">
        <f t="shared" si="12"/>
        <v>5</v>
      </c>
      <c r="P40" s="49">
        <f t="shared" si="12"/>
        <v>35</v>
      </c>
      <c r="Q40" s="49">
        <f t="shared" si="12"/>
        <v>1</v>
      </c>
      <c r="R40" s="49">
        <f t="shared" si="12"/>
        <v>0</v>
      </c>
      <c r="S40" s="49">
        <f t="shared" si="12"/>
        <v>1</v>
      </c>
      <c r="T40" s="49">
        <f t="shared" si="12"/>
        <v>170</v>
      </c>
      <c r="U40" s="49">
        <f t="shared" si="12"/>
        <v>13</v>
      </c>
      <c r="V40" s="49">
        <f t="shared" si="12"/>
        <v>0</v>
      </c>
      <c r="W40" s="49">
        <f t="shared" si="12"/>
        <v>14006973273</v>
      </c>
      <c r="X40" s="49">
        <f t="shared" si="12"/>
        <v>8946244700</v>
      </c>
      <c r="Y40" s="49">
        <f t="shared" si="12"/>
        <v>8654430632</v>
      </c>
      <c r="Z40" s="49">
        <f t="shared" si="12"/>
        <v>3122059462</v>
      </c>
      <c r="AA40" s="49">
        <f t="shared" si="12"/>
        <v>22953217973</v>
      </c>
      <c r="AB40" s="50">
        <f>AA40</f>
        <v>22953217973</v>
      </c>
    </row>
    <row r="41" spans="1:29" s="56" customFormat="1" x14ac:dyDescent="0.25">
      <c r="A41" s="51" t="s">
        <v>105</v>
      </c>
      <c r="B41" s="52" t="s">
        <v>106</v>
      </c>
      <c r="C41" s="53"/>
      <c r="D41" s="53"/>
      <c r="E41" s="53"/>
      <c r="F41" s="54"/>
      <c r="G41" s="55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3"/>
      <c r="X41" s="53"/>
      <c r="Y41" s="53"/>
      <c r="Z41" s="53"/>
      <c r="AA41" s="53"/>
    </row>
    <row r="42" spans="1:29" s="22" customFormat="1" ht="15" x14ac:dyDescent="0.25">
      <c r="A42" s="16">
        <v>1</v>
      </c>
      <c r="B42" s="17" t="s">
        <v>109</v>
      </c>
      <c r="C42" s="18" t="s">
        <v>42</v>
      </c>
      <c r="D42" s="26" t="s">
        <v>62</v>
      </c>
      <c r="E42" s="57" t="s">
        <v>107</v>
      </c>
      <c r="F42" s="16" t="s">
        <v>110</v>
      </c>
      <c r="G42" s="33" t="s">
        <v>108</v>
      </c>
      <c r="H42" s="20">
        <v>1</v>
      </c>
      <c r="I42" s="20">
        <v>0</v>
      </c>
      <c r="J42" s="20">
        <v>1</v>
      </c>
      <c r="K42" s="20">
        <v>0</v>
      </c>
      <c r="L42" s="20">
        <v>0</v>
      </c>
      <c r="M42" s="20">
        <f t="shared" ref="M42:M43" si="13">SUM(K42:L42)</f>
        <v>0</v>
      </c>
      <c r="N42" s="20">
        <v>0</v>
      </c>
      <c r="O42" s="20">
        <v>0</v>
      </c>
      <c r="P42" s="20">
        <f t="shared" ref="P42:P43" si="14">SUM(N42:O42)</f>
        <v>0</v>
      </c>
      <c r="Q42" s="20">
        <v>0</v>
      </c>
      <c r="R42" s="20">
        <v>0</v>
      </c>
      <c r="S42" s="20">
        <f t="shared" ref="S42:S43" si="15">SUM(Q42:R42)</f>
        <v>0</v>
      </c>
      <c r="T42" s="20">
        <v>6</v>
      </c>
      <c r="U42" s="20">
        <v>0</v>
      </c>
      <c r="V42" s="20"/>
      <c r="W42" s="21">
        <v>0</v>
      </c>
      <c r="X42" s="21">
        <v>0</v>
      </c>
      <c r="Y42" s="21">
        <v>0</v>
      </c>
      <c r="Z42" s="21">
        <v>0</v>
      </c>
      <c r="AA42" s="21">
        <f t="shared" ref="AA42" si="16">SUM(W42:X42)</f>
        <v>0</v>
      </c>
    </row>
    <row r="43" spans="1:29" s="35" customFormat="1" ht="15" x14ac:dyDescent="0.25">
      <c r="A43" s="16">
        <v>2</v>
      </c>
      <c r="B43" s="17" t="s">
        <v>111</v>
      </c>
      <c r="C43" s="18" t="s">
        <v>42</v>
      </c>
      <c r="D43" s="26" t="s">
        <v>45</v>
      </c>
      <c r="E43" s="57" t="s">
        <v>107</v>
      </c>
      <c r="F43" s="16" t="s">
        <v>112</v>
      </c>
      <c r="G43" s="16" t="s">
        <v>108</v>
      </c>
      <c r="H43" s="20">
        <v>1</v>
      </c>
      <c r="I43" s="20">
        <v>0</v>
      </c>
      <c r="J43" s="20">
        <v>1</v>
      </c>
      <c r="K43" s="20">
        <v>47</v>
      </c>
      <c r="L43" s="20">
        <v>56</v>
      </c>
      <c r="M43" s="20">
        <f t="shared" si="13"/>
        <v>103</v>
      </c>
      <c r="N43" s="20">
        <v>0</v>
      </c>
      <c r="O43" s="20">
        <v>1</v>
      </c>
      <c r="P43" s="20">
        <f t="shared" si="14"/>
        <v>1</v>
      </c>
      <c r="Q43" s="20">
        <v>0</v>
      </c>
      <c r="R43" s="20">
        <v>0</v>
      </c>
      <c r="S43" s="20">
        <f t="shared" si="15"/>
        <v>0</v>
      </c>
      <c r="T43" s="20">
        <v>8</v>
      </c>
      <c r="U43" s="20">
        <v>1</v>
      </c>
      <c r="V43" s="34" t="s">
        <v>310</v>
      </c>
      <c r="W43" s="21">
        <v>736063908</v>
      </c>
      <c r="X43" s="21">
        <v>1256964283</v>
      </c>
      <c r="Y43" s="21">
        <v>202888000</v>
      </c>
      <c r="Z43" s="21">
        <v>103727000</v>
      </c>
      <c r="AA43" s="21">
        <f t="shared" ref="AA43" si="17">SUM(W43:X43)</f>
        <v>1993028191</v>
      </c>
    </row>
    <row r="44" spans="1:29" x14ac:dyDescent="0.25">
      <c r="A44" s="19"/>
      <c r="B44" s="46" t="s">
        <v>113</v>
      </c>
      <c r="C44" s="46"/>
      <c r="D44" s="46"/>
      <c r="E44" s="46"/>
      <c r="F44" s="47" t="s">
        <v>311</v>
      </c>
      <c r="G44" s="48"/>
      <c r="H44" s="49">
        <f t="shared" ref="H44:AA44" si="18">SUM(H42:H43)</f>
        <v>2</v>
      </c>
      <c r="I44" s="49">
        <f t="shared" si="18"/>
        <v>0</v>
      </c>
      <c r="J44" s="49">
        <f t="shared" si="18"/>
        <v>2</v>
      </c>
      <c r="K44" s="49">
        <f t="shared" si="18"/>
        <v>47</v>
      </c>
      <c r="L44" s="49">
        <f t="shared" si="18"/>
        <v>56</v>
      </c>
      <c r="M44" s="49">
        <f t="shared" si="18"/>
        <v>103</v>
      </c>
      <c r="N44" s="49">
        <f t="shared" si="18"/>
        <v>0</v>
      </c>
      <c r="O44" s="49">
        <f t="shared" si="18"/>
        <v>1</v>
      </c>
      <c r="P44" s="49">
        <f t="shared" si="18"/>
        <v>1</v>
      </c>
      <c r="Q44" s="49">
        <f t="shared" si="18"/>
        <v>0</v>
      </c>
      <c r="R44" s="49">
        <f t="shared" si="18"/>
        <v>0</v>
      </c>
      <c r="S44" s="49">
        <f t="shared" si="18"/>
        <v>0</v>
      </c>
      <c r="T44" s="49">
        <f t="shared" si="18"/>
        <v>14</v>
      </c>
      <c r="U44" s="49">
        <f t="shared" si="18"/>
        <v>1</v>
      </c>
      <c r="V44" s="49">
        <f t="shared" si="18"/>
        <v>0</v>
      </c>
      <c r="W44" s="49">
        <f t="shared" si="18"/>
        <v>736063908</v>
      </c>
      <c r="X44" s="49">
        <f t="shared" si="18"/>
        <v>1256964283</v>
      </c>
      <c r="Y44" s="49">
        <f t="shared" si="18"/>
        <v>202888000</v>
      </c>
      <c r="Z44" s="49">
        <f t="shared" si="18"/>
        <v>103727000</v>
      </c>
      <c r="AA44" s="49">
        <f t="shared" si="18"/>
        <v>1993028191</v>
      </c>
      <c r="AB44" s="50">
        <f>AA44</f>
        <v>1993028191</v>
      </c>
    </row>
    <row r="45" spans="1:29" s="56" customFormat="1" x14ac:dyDescent="0.25">
      <c r="A45" s="51" t="s">
        <v>114</v>
      </c>
      <c r="B45" s="52" t="s">
        <v>115</v>
      </c>
      <c r="C45" s="53"/>
      <c r="D45" s="53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3"/>
      <c r="X45" s="53"/>
      <c r="Y45" s="53"/>
      <c r="Z45" s="53"/>
      <c r="AA45" s="53"/>
      <c r="AC45" s="58"/>
    </row>
    <row r="46" spans="1:29" s="22" customFormat="1" x14ac:dyDescent="0.25">
      <c r="A46" s="16">
        <v>1</v>
      </c>
      <c r="B46" s="17" t="s">
        <v>116</v>
      </c>
      <c r="C46" s="18" t="s">
        <v>42</v>
      </c>
      <c r="D46" s="18" t="s">
        <v>38</v>
      </c>
      <c r="E46" s="57" t="s">
        <v>117</v>
      </c>
      <c r="F46" s="16" t="s">
        <v>118</v>
      </c>
      <c r="G46" s="16" t="s">
        <v>119</v>
      </c>
      <c r="H46" s="20">
        <v>1</v>
      </c>
      <c r="I46" s="20">
        <v>0</v>
      </c>
      <c r="J46" s="20">
        <v>1</v>
      </c>
      <c r="K46" s="20">
        <v>0</v>
      </c>
      <c r="L46" s="20">
        <v>0</v>
      </c>
      <c r="M46" s="20">
        <f t="shared" ref="M46:M47" si="19">SUM(K46:L46)</f>
        <v>0</v>
      </c>
      <c r="N46" s="20">
        <v>0</v>
      </c>
      <c r="O46" s="20">
        <v>0</v>
      </c>
      <c r="P46" s="20">
        <f t="shared" ref="P46:P47" si="20">SUM(N46:O46)</f>
        <v>0</v>
      </c>
      <c r="Q46" s="20">
        <v>0</v>
      </c>
      <c r="R46" s="20">
        <v>0</v>
      </c>
      <c r="S46" s="20">
        <f t="shared" ref="S46:S47" si="21">SUM(Q46:R46)</f>
        <v>0</v>
      </c>
      <c r="T46" s="20">
        <v>6</v>
      </c>
      <c r="U46" s="20">
        <v>0</v>
      </c>
      <c r="V46" s="20"/>
      <c r="W46" s="21">
        <v>0</v>
      </c>
      <c r="X46" s="21">
        <v>0</v>
      </c>
      <c r="Y46" s="21">
        <v>0</v>
      </c>
      <c r="Z46" s="21">
        <v>0</v>
      </c>
      <c r="AA46" s="21">
        <f t="shared" ref="AA46" si="22">SUM(W46:X46)</f>
        <v>0</v>
      </c>
      <c r="AC46" s="23"/>
    </row>
    <row r="47" spans="1:29" s="22" customFormat="1" ht="15" x14ac:dyDescent="0.25">
      <c r="A47" s="16">
        <v>2</v>
      </c>
      <c r="B47" s="39" t="s">
        <v>120</v>
      </c>
      <c r="C47" s="59" t="s">
        <v>42</v>
      </c>
      <c r="D47" s="26" t="s">
        <v>62</v>
      </c>
      <c r="E47" s="57" t="s">
        <v>117</v>
      </c>
      <c r="F47" s="40" t="s">
        <v>121</v>
      </c>
      <c r="G47" s="40" t="s">
        <v>119</v>
      </c>
      <c r="H47" s="42">
        <v>1</v>
      </c>
      <c r="I47" s="42">
        <v>0</v>
      </c>
      <c r="J47" s="42">
        <v>1</v>
      </c>
      <c r="K47" s="42">
        <v>0</v>
      </c>
      <c r="L47" s="42">
        <v>0</v>
      </c>
      <c r="M47" s="20">
        <f t="shared" si="19"/>
        <v>0</v>
      </c>
      <c r="N47" s="42">
        <v>0</v>
      </c>
      <c r="O47" s="42">
        <v>0</v>
      </c>
      <c r="P47" s="20">
        <f t="shared" si="20"/>
        <v>0</v>
      </c>
      <c r="Q47" s="42">
        <v>0</v>
      </c>
      <c r="R47" s="42">
        <v>0</v>
      </c>
      <c r="S47" s="20">
        <f t="shared" si="21"/>
        <v>0</v>
      </c>
      <c r="T47" s="42">
        <v>6</v>
      </c>
      <c r="U47" s="42">
        <v>0</v>
      </c>
      <c r="V47" s="42"/>
      <c r="W47" s="32">
        <v>0</v>
      </c>
      <c r="X47" s="32">
        <v>0</v>
      </c>
      <c r="Y47" s="32">
        <v>0</v>
      </c>
      <c r="Z47" s="32">
        <v>0</v>
      </c>
      <c r="AA47" s="32">
        <f>SUM(W47:X47)</f>
        <v>0</v>
      </c>
    </row>
    <row r="48" spans="1:29" x14ac:dyDescent="0.25">
      <c r="A48" s="16"/>
      <c r="B48" s="46" t="s">
        <v>122</v>
      </c>
      <c r="C48" s="46"/>
      <c r="D48" s="46"/>
      <c r="E48" s="46"/>
      <c r="F48" s="47" t="s">
        <v>312</v>
      </c>
      <c r="G48" s="60"/>
      <c r="H48" s="49">
        <f t="shared" ref="H48:AA48" si="23">SUM(H46:H47)</f>
        <v>2</v>
      </c>
      <c r="I48" s="49">
        <f t="shared" si="23"/>
        <v>0</v>
      </c>
      <c r="J48" s="49">
        <f t="shared" si="23"/>
        <v>2</v>
      </c>
      <c r="K48" s="49">
        <f t="shared" si="23"/>
        <v>0</v>
      </c>
      <c r="L48" s="49">
        <f t="shared" si="23"/>
        <v>0</v>
      </c>
      <c r="M48" s="49">
        <f t="shared" si="23"/>
        <v>0</v>
      </c>
      <c r="N48" s="49">
        <f t="shared" si="23"/>
        <v>0</v>
      </c>
      <c r="O48" s="49">
        <f t="shared" si="23"/>
        <v>0</v>
      </c>
      <c r="P48" s="49">
        <f t="shared" si="23"/>
        <v>0</v>
      </c>
      <c r="Q48" s="49">
        <f t="shared" si="23"/>
        <v>0</v>
      </c>
      <c r="R48" s="49">
        <f t="shared" si="23"/>
        <v>0</v>
      </c>
      <c r="S48" s="49">
        <f t="shared" si="23"/>
        <v>0</v>
      </c>
      <c r="T48" s="49">
        <f t="shared" si="23"/>
        <v>12</v>
      </c>
      <c r="U48" s="49">
        <f t="shared" si="23"/>
        <v>0</v>
      </c>
      <c r="V48" s="49">
        <f t="shared" si="23"/>
        <v>0</v>
      </c>
      <c r="W48" s="49">
        <f t="shared" si="23"/>
        <v>0</v>
      </c>
      <c r="X48" s="49">
        <f t="shared" si="23"/>
        <v>0</v>
      </c>
      <c r="Y48" s="49">
        <f t="shared" si="23"/>
        <v>0</v>
      </c>
      <c r="Z48" s="49">
        <f t="shared" si="23"/>
        <v>0</v>
      </c>
      <c r="AA48" s="49">
        <f t="shared" si="23"/>
        <v>0</v>
      </c>
      <c r="AB48" s="50">
        <f>AA48</f>
        <v>0</v>
      </c>
    </row>
    <row r="49" spans="1:28" s="56" customFormat="1" x14ac:dyDescent="0.25">
      <c r="A49" s="61" t="s">
        <v>123</v>
      </c>
      <c r="B49" s="62" t="s">
        <v>124</v>
      </c>
      <c r="C49" s="62"/>
      <c r="D49" s="62"/>
      <c r="E49" s="62"/>
      <c r="F49" s="63"/>
      <c r="G49" s="61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8" s="22" customFormat="1" x14ac:dyDescent="0.25">
      <c r="A50" s="27">
        <v>1</v>
      </c>
      <c r="B50" s="24" t="s">
        <v>125</v>
      </c>
      <c r="C50" s="25" t="s">
        <v>42</v>
      </c>
      <c r="D50" s="25" t="s">
        <v>38</v>
      </c>
      <c r="E50" s="65" t="s">
        <v>126</v>
      </c>
      <c r="F50" s="27" t="s">
        <v>127</v>
      </c>
      <c r="G50" s="28" t="s">
        <v>128</v>
      </c>
      <c r="H50" s="29">
        <v>1</v>
      </c>
      <c r="I50" s="29">
        <v>0</v>
      </c>
      <c r="J50" s="29">
        <v>1</v>
      </c>
      <c r="K50" s="29">
        <v>0</v>
      </c>
      <c r="L50" s="29">
        <v>0</v>
      </c>
      <c r="M50" s="20">
        <f t="shared" ref="M50:M51" si="24">SUM(K50:L50)</f>
        <v>0</v>
      </c>
      <c r="N50" s="29">
        <v>0</v>
      </c>
      <c r="O50" s="29">
        <v>0</v>
      </c>
      <c r="P50" s="20">
        <f t="shared" ref="P50:P51" si="25">SUM(N50:O50)</f>
        <v>0</v>
      </c>
      <c r="Q50" s="29">
        <v>0</v>
      </c>
      <c r="R50" s="29">
        <v>0</v>
      </c>
      <c r="S50" s="20">
        <f t="shared" ref="S50:S51" si="26">SUM(Q50:R50)</f>
        <v>0</v>
      </c>
      <c r="T50" s="29">
        <v>6</v>
      </c>
      <c r="U50" s="29">
        <v>0</v>
      </c>
      <c r="V50" s="29"/>
      <c r="W50" s="31">
        <v>0</v>
      </c>
      <c r="X50" s="31">
        <v>0</v>
      </c>
      <c r="Y50" s="31">
        <v>0</v>
      </c>
      <c r="Z50" s="31">
        <v>0</v>
      </c>
      <c r="AA50" s="21">
        <f>SUM(W50:X50)</f>
        <v>0</v>
      </c>
    </row>
    <row r="51" spans="1:28" s="22" customFormat="1" x14ac:dyDescent="0.25">
      <c r="A51" s="27">
        <v>2</v>
      </c>
      <c r="B51" s="17" t="s">
        <v>129</v>
      </c>
      <c r="C51" s="18" t="s">
        <v>42</v>
      </c>
      <c r="D51" s="18" t="s">
        <v>90</v>
      </c>
      <c r="E51" s="65" t="s">
        <v>126</v>
      </c>
      <c r="F51" s="16" t="s">
        <v>130</v>
      </c>
      <c r="G51" s="33" t="s">
        <v>128</v>
      </c>
      <c r="H51" s="20">
        <v>1</v>
      </c>
      <c r="I51" s="20">
        <v>0</v>
      </c>
      <c r="J51" s="20">
        <v>1</v>
      </c>
      <c r="K51" s="20">
        <v>0</v>
      </c>
      <c r="L51" s="20">
        <v>0</v>
      </c>
      <c r="M51" s="20">
        <f t="shared" si="24"/>
        <v>0</v>
      </c>
      <c r="N51" s="20">
        <v>0</v>
      </c>
      <c r="O51" s="20">
        <v>0</v>
      </c>
      <c r="P51" s="20">
        <f t="shared" si="25"/>
        <v>0</v>
      </c>
      <c r="Q51" s="20">
        <v>0</v>
      </c>
      <c r="R51" s="20">
        <v>0</v>
      </c>
      <c r="S51" s="20">
        <f t="shared" si="26"/>
        <v>0</v>
      </c>
      <c r="T51" s="20">
        <v>6</v>
      </c>
      <c r="U51" s="20">
        <v>0</v>
      </c>
      <c r="V51" s="20"/>
      <c r="W51" s="21">
        <v>0</v>
      </c>
      <c r="X51" s="21">
        <v>0</v>
      </c>
      <c r="Y51" s="21">
        <v>0</v>
      </c>
      <c r="Z51" s="21">
        <v>0</v>
      </c>
      <c r="AA51" s="21">
        <f t="shared" ref="AA51" si="27">SUM(W51:X51)</f>
        <v>0</v>
      </c>
    </row>
    <row r="52" spans="1:28" x14ac:dyDescent="0.25">
      <c r="A52" s="16"/>
      <c r="B52" s="46" t="s">
        <v>131</v>
      </c>
      <c r="C52" s="46"/>
      <c r="D52" s="46"/>
      <c r="E52" s="46"/>
      <c r="F52" s="47" t="s">
        <v>313</v>
      </c>
      <c r="G52" s="60"/>
      <c r="H52" s="49">
        <f t="shared" ref="H52:AA52" si="28">SUM(H50:H51)</f>
        <v>2</v>
      </c>
      <c r="I52" s="49">
        <f t="shared" si="28"/>
        <v>0</v>
      </c>
      <c r="J52" s="49">
        <f t="shared" si="28"/>
        <v>2</v>
      </c>
      <c r="K52" s="49">
        <f t="shared" si="28"/>
        <v>0</v>
      </c>
      <c r="L52" s="49">
        <f t="shared" si="28"/>
        <v>0</v>
      </c>
      <c r="M52" s="49">
        <f t="shared" si="28"/>
        <v>0</v>
      </c>
      <c r="N52" s="49">
        <f t="shared" si="28"/>
        <v>0</v>
      </c>
      <c r="O52" s="49">
        <f t="shared" si="28"/>
        <v>0</v>
      </c>
      <c r="P52" s="49">
        <f t="shared" si="28"/>
        <v>0</v>
      </c>
      <c r="Q52" s="49">
        <f t="shared" si="28"/>
        <v>0</v>
      </c>
      <c r="R52" s="49">
        <f t="shared" si="28"/>
        <v>0</v>
      </c>
      <c r="S52" s="49">
        <f t="shared" si="28"/>
        <v>0</v>
      </c>
      <c r="T52" s="49">
        <f t="shared" si="28"/>
        <v>12</v>
      </c>
      <c r="U52" s="49">
        <f t="shared" si="28"/>
        <v>0</v>
      </c>
      <c r="V52" s="49">
        <f t="shared" si="28"/>
        <v>0</v>
      </c>
      <c r="W52" s="49">
        <f t="shared" si="28"/>
        <v>0</v>
      </c>
      <c r="X52" s="49">
        <f t="shared" si="28"/>
        <v>0</v>
      </c>
      <c r="Y52" s="49">
        <f t="shared" si="28"/>
        <v>0</v>
      </c>
      <c r="Z52" s="49">
        <f t="shared" si="28"/>
        <v>0</v>
      </c>
      <c r="AA52" s="49">
        <f t="shared" si="28"/>
        <v>0</v>
      </c>
      <c r="AB52" s="66">
        <f>AA52</f>
        <v>0</v>
      </c>
    </row>
    <row r="53" spans="1:28" s="56" customFormat="1" x14ac:dyDescent="0.25">
      <c r="A53" s="51" t="s">
        <v>132</v>
      </c>
      <c r="B53" s="52" t="s">
        <v>133</v>
      </c>
      <c r="C53" s="52"/>
      <c r="D53" s="52"/>
      <c r="E53" s="52"/>
      <c r="F53" s="67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3"/>
      <c r="X53" s="53"/>
      <c r="Y53" s="53"/>
      <c r="Z53" s="53"/>
      <c r="AA53" s="53"/>
    </row>
    <row r="54" spans="1:28" s="22" customFormat="1" ht="15" x14ac:dyDescent="0.25">
      <c r="A54" s="16">
        <v>1</v>
      </c>
      <c r="B54" s="17" t="s">
        <v>136</v>
      </c>
      <c r="C54" s="18" t="s">
        <v>42</v>
      </c>
      <c r="D54" s="26" t="s">
        <v>45</v>
      </c>
      <c r="E54" s="57" t="s">
        <v>134</v>
      </c>
      <c r="F54" s="16" t="s">
        <v>137</v>
      </c>
      <c r="G54" s="33" t="s">
        <v>135</v>
      </c>
      <c r="H54" s="20">
        <v>1</v>
      </c>
      <c r="I54" s="20">
        <v>0</v>
      </c>
      <c r="J54" s="20">
        <v>1</v>
      </c>
      <c r="K54" s="20">
        <v>0</v>
      </c>
      <c r="L54" s="20">
        <v>0</v>
      </c>
      <c r="M54" s="20">
        <f t="shared" ref="M54" si="29">SUM(K54:L54)</f>
        <v>0</v>
      </c>
      <c r="N54" s="20">
        <v>0</v>
      </c>
      <c r="O54" s="20">
        <v>0</v>
      </c>
      <c r="P54" s="20">
        <f t="shared" ref="P54" si="30">SUM(N54:O54)</f>
        <v>0</v>
      </c>
      <c r="Q54" s="20">
        <v>0</v>
      </c>
      <c r="R54" s="20">
        <v>0</v>
      </c>
      <c r="S54" s="20">
        <f t="shared" ref="S54" si="31">SUM(Q54:R54)</f>
        <v>0</v>
      </c>
      <c r="T54" s="20">
        <v>6</v>
      </c>
      <c r="U54" s="20">
        <v>0</v>
      </c>
      <c r="V54" s="20"/>
      <c r="W54" s="21">
        <v>0</v>
      </c>
      <c r="X54" s="21">
        <v>0</v>
      </c>
      <c r="Y54" s="21">
        <v>0</v>
      </c>
      <c r="Z54" s="21">
        <v>0</v>
      </c>
      <c r="AA54" s="21">
        <f t="shared" ref="AA54" si="32">SUM(W54:X54)</f>
        <v>0</v>
      </c>
    </row>
    <row r="55" spans="1:28" x14ac:dyDescent="0.25">
      <c r="A55" s="68"/>
      <c r="B55" s="69" t="s">
        <v>138</v>
      </c>
      <c r="C55" s="69"/>
      <c r="D55" s="69"/>
      <c r="E55" s="69"/>
      <c r="F55" s="47" t="s">
        <v>314</v>
      </c>
      <c r="G55" s="69"/>
      <c r="H55" s="70">
        <f t="shared" ref="H55:AA55" si="33">SUM(H54:H54)</f>
        <v>1</v>
      </c>
      <c r="I55" s="70">
        <f t="shared" si="33"/>
        <v>0</v>
      </c>
      <c r="J55" s="70">
        <f t="shared" si="33"/>
        <v>1</v>
      </c>
      <c r="K55" s="70">
        <f t="shared" si="33"/>
        <v>0</v>
      </c>
      <c r="L55" s="70">
        <f t="shared" si="33"/>
        <v>0</v>
      </c>
      <c r="M55" s="70">
        <f t="shared" si="33"/>
        <v>0</v>
      </c>
      <c r="N55" s="70">
        <f t="shared" si="33"/>
        <v>0</v>
      </c>
      <c r="O55" s="70">
        <f t="shared" si="33"/>
        <v>0</v>
      </c>
      <c r="P55" s="70">
        <f t="shared" si="33"/>
        <v>0</v>
      </c>
      <c r="Q55" s="70">
        <f t="shared" si="33"/>
        <v>0</v>
      </c>
      <c r="R55" s="70">
        <f t="shared" si="33"/>
        <v>0</v>
      </c>
      <c r="S55" s="70">
        <f t="shared" si="33"/>
        <v>0</v>
      </c>
      <c r="T55" s="70">
        <f t="shared" si="33"/>
        <v>6</v>
      </c>
      <c r="U55" s="70">
        <f t="shared" si="33"/>
        <v>0</v>
      </c>
      <c r="V55" s="70">
        <f t="shared" si="33"/>
        <v>0</v>
      </c>
      <c r="W55" s="70">
        <f t="shared" si="33"/>
        <v>0</v>
      </c>
      <c r="X55" s="70">
        <f t="shared" si="33"/>
        <v>0</v>
      </c>
      <c r="Y55" s="70">
        <f t="shared" si="33"/>
        <v>0</v>
      </c>
      <c r="Z55" s="70">
        <f t="shared" si="33"/>
        <v>0</v>
      </c>
      <c r="AA55" s="70">
        <f t="shared" si="33"/>
        <v>0</v>
      </c>
      <c r="AB55" s="50">
        <f>AA55</f>
        <v>0</v>
      </c>
    </row>
    <row r="56" spans="1:28" x14ac:dyDescent="0.25">
      <c r="A56" s="295" t="s">
        <v>11</v>
      </c>
      <c r="B56" s="295" t="s">
        <v>12</v>
      </c>
      <c r="C56" s="295" t="s">
        <v>13</v>
      </c>
      <c r="D56" s="295" t="s">
        <v>14</v>
      </c>
      <c r="E56" s="295" t="s">
        <v>12</v>
      </c>
      <c r="F56" s="295" t="s">
        <v>15</v>
      </c>
      <c r="G56" s="295" t="s">
        <v>16</v>
      </c>
      <c r="H56" s="300" t="s">
        <v>17</v>
      </c>
      <c r="I56" s="303" t="s">
        <v>18</v>
      </c>
      <c r="J56" s="300" t="s">
        <v>19</v>
      </c>
      <c r="K56" s="306" t="s">
        <v>20</v>
      </c>
      <c r="L56" s="307"/>
      <c r="M56" s="308"/>
      <c r="N56" s="306" t="s">
        <v>21</v>
      </c>
      <c r="O56" s="307"/>
      <c r="P56" s="308"/>
      <c r="Q56" s="306" t="s">
        <v>22</v>
      </c>
      <c r="R56" s="307"/>
      <c r="S56" s="308"/>
      <c r="T56" s="313" t="s">
        <v>64</v>
      </c>
      <c r="U56" s="295" t="s">
        <v>24</v>
      </c>
      <c r="V56" s="295" t="s">
        <v>25</v>
      </c>
      <c r="W56" s="300" t="s">
        <v>26</v>
      </c>
      <c r="X56" s="300" t="s">
        <v>27</v>
      </c>
      <c r="Y56" s="300" t="s">
        <v>28</v>
      </c>
      <c r="Z56" s="300" t="s">
        <v>29</v>
      </c>
      <c r="AA56" s="300" t="s">
        <v>30</v>
      </c>
      <c r="AB56" s="50"/>
    </row>
    <row r="57" spans="1:28" x14ac:dyDescent="0.25">
      <c r="A57" s="296"/>
      <c r="B57" s="296"/>
      <c r="C57" s="296"/>
      <c r="D57" s="296"/>
      <c r="E57" s="296"/>
      <c r="F57" s="296"/>
      <c r="G57" s="296"/>
      <c r="H57" s="301"/>
      <c r="I57" s="304"/>
      <c r="J57" s="301"/>
      <c r="K57" s="309" t="s">
        <v>31</v>
      </c>
      <c r="L57" s="309" t="s">
        <v>32</v>
      </c>
      <c r="M57" s="311" t="s">
        <v>33</v>
      </c>
      <c r="N57" s="309" t="s">
        <v>31</v>
      </c>
      <c r="O57" s="309" t="s">
        <v>32</v>
      </c>
      <c r="P57" s="311" t="s">
        <v>34</v>
      </c>
      <c r="Q57" s="309" t="s">
        <v>31</v>
      </c>
      <c r="R57" s="309" t="s">
        <v>32</v>
      </c>
      <c r="S57" s="311" t="s">
        <v>35</v>
      </c>
      <c r="T57" s="313"/>
      <c r="U57" s="296"/>
      <c r="V57" s="296"/>
      <c r="W57" s="301"/>
      <c r="X57" s="301"/>
      <c r="Y57" s="301"/>
      <c r="Z57" s="301"/>
      <c r="AA57" s="301"/>
      <c r="AB57" s="50"/>
    </row>
    <row r="58" spans="1:28" x14ac:dyDescent="0.25">
      <c r="A58" s="297"/>
      <c r="B58" s="297"/>
      <c r="C58" s="297"/>
      <c r="D58" s="297"/>
      <c r="E58" s="297"/>
      <c r="F58" s="297"/>
      <c r="G58" s="297"/>
      <c r="H58" s="302"/>
      <c r="I58" s="305"/>
      <c r="J58" s="302"/>
      <c r="K58" s="310"/>
      <c r="L58" s="310"/>
      <c r="M58" s="312"/>
      <c r="N58" s="310"/>
      <c r="O58" s="310"/>
      <c r="P58" s="312"/>
      <c r="Q58" s="310"/>
      <c r="R58" s="310"/>
      <c r="S58" s="312"/>
      <c r="T58" s="313"/>
      <c r="U58" s="297"/>
      <c r="V58" s="297"/>
      <c r="W58" s="302"/>
      <c r="X58" s="302"/>
      <c r="Y58" s="302"/>
      <c r="Z58" s="302"/>
      <c r="AA58" s="302"/>
      <c r="AB58" s="50"/>
    </row>
    <row r="59" spans="1:28" s="56" customFormat="1" x14ac:dyDescent="0.25">
      <c r="A59" s="51" t="s">
        <v>139</v>
      </c>
      <c r="B59" s="13" t="s">
        <v>140</v>
      </c>
      <c r="C59" s="13"/>
      <c r="D59" s="13"/>
      <c r="E59" s="13"/>
      <c r="F59" s="71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</row>
    <row r="60" spans="1:28" s="22" customFormat="1" ht="15" x14ac:dyDescent="0.25">
      <c r="A60" s="16">
        <v>1</v>
      </c>
      <c r="B60" s="73" t="s">
        <v>143</v>
      </c>
      <c r="C60" s="18" t="s">
        <v>42</v>
      </c>
      <c r="D60" s="26" t="s">
        <v>75</v>
      </c>
      <c r="E60" s="57" t="s">
        <v>141</v>
      </c>
      <c r="F60" s="16" t="s">
        <v>144</v>
      </c>
      <c r="G60" s="33" t="s">
        <v>142</v>
      </c>
      <c r="H60" s="20">
        <v>1</v>
      </c>
      <c r="I60" s="20">
        <v>0</v>
      </c>
      <c r="J60" s="20">
        <v>1</v>
      </c>
      <c r="K60" s="20">
        <v>102</v>
      </c>
      <c r="L60" s="20">
        <v>94</v>
      </c>
      <c r="M60" s="20">
        <f t="shared" ref="M60:M65" si="34">SUM(K60:L60)</f>
        <v>196</v>
      </c>
      <c r="N60" s="20">
        <v>0</v>
      </c>
      <c r="O60" s="20">
        <v>0</v>
      </c>
      <c r="P60" s="20">
        <f t="shared" ref="P60:P65" si="35">SUM(N60:O60)</f>
        <v>0</v>
      </c>
      <c r="Q60" s="20">
        <v>0</v>
      </c>
      <c r="R60" s="20">
        <v>0</v>
      </c>
      <c r="S60" s="20">
        <f t="shared" ref="S60:S65" si="36">SUM(Q60:R60)</f>
        <v>0</v>
      </c>
      <c r="T60" s="20">
        <v>8</v>
      </c>
      <c r="U60" s="20">
        <v>1</v>
      </c>
      <c r="V60" s="34" t="s">
        <v>315</v>
      </c>
      <c r="W60" s="21">
        <v>130559269</v>
      </c>
      <c r="X60" s="21">
        <v>918278709</v>
      </c>
      <c r="Y60" s="21">
        <v>45042621</v>
      </c>
      <c r="Z60" s="21">
        <v>41442621</v>
      </c>
      <c r="AA60" s="21">
        <f>SUM(W60:X60)</f>
        <v>1048837978</v>
      </c>
    </row>
    <row r="61" spans="1:28" s="22" customFormat="1" ht="15" x14ac:dyDescent="0.25">
      <c r="A61" s="16">
        <v>2</v>
      </c>
      <c r="B61" s="73" t="s">
        <v>145</v>
      </c>
      <c r="C61" s="18" t="s">
        <v>42</v>
      </c>
      <c r="D61" s="26" t="s">
        <v>75</v>
      </c>
      <c r="E61" s="57" t="s">
        <v>141</v>
      </c>
      <c r="F61" s="16" t="s">
        <v>146</v>
      </c>
      <c r="G61" s="33" t="s">
        <v>142</v>
      </c>
      <c r="H61" s="20">
        <v>1</v>
      </c>
      <c r="I61" s="20">
        <v>0</v>
      </c>
      <c r="J61" s="20">
        <v>1</v>
      </c>
      <c r="K61" s="20">
        <v>0</v>
      </c>
      <c r="L61" s="20">
        <v>0</v>
      </c>
      <c r="M61" s="20">
        <f t="shared" si="34"/>
        <v>0</v>
      </c>
      <c r="N61" s="20">
        <v>0</v>
      </c>
      <c r="O61" s="20">
        <v>0</v>
      </c>
      <c r="P61" s="20">
        <f t="shared" si="35"/>
        <v>0</v>
      </c>
      <c r="Q61" s="20">
        <v>0</v>
      </c>
      <c r="R61" s="20">
        <v>0</v>
      </c>
      <c r="S61" s="20">
        <f t="shared" si="36"/>
        <v>0</v>
      </c>
      <c r="T61" s="20">
        <v>9</v>
      </c>
      <c r="U61" s="20">
        <v>0</v>
      </c>
      <c r="V61" s="20"/>
      <c r="W61" s="21">
        <v>0</v>
      </c>
      <c r="X61" s="21">
        <v>0</v>
      </c>
      <c r="Y61" s="21">
        <v>0</v>
      </c>
      <c r="Z61" s="21">
        <v>0</v>
      </c>
      <c r="AA61" s="21">
        <f t="shared" ref="AA61:AA63" si="37">SUM(W61:X61)</f>
        <v>0</v>
      </c>
    </row>
    <row r="62" spans="1:28" s="22" customFormat="1" ht="15" x14ac:dyDescent="0.25">
      <c r="A62" s="16">
        <v>3</v>
      </c>
      <c r="B62" s="73" t="s">
        <v>147</v>
      </c>
      <c r="C62" s="18" t="s">
        <v>42</v>
      </c>
      <c r="D62" s="26" t="s">
        <v>62</v>
      </c>
      <c r="E62" s="57" t="s">
        <v>141</v>
      </c>
      <c r="F62" s="16" t="s">
        <v>148</v>
      </c>
      <c r="G62" s="33" t="s">
        <v>142</v>
      </c>
      <c r="H62" s="20">
        <v>1</v>
      </c>
      <c r="I62" s="20">
        <v>0</v>
      </c>
      <c r="J62" s="20">
        <v>1</v>
      </c>
      <c r="K62" s="20">
        <v>0</v>
      </c>
      <c r="L62" s="20">
        <v>0</v>
      </c>
      <c r="M62" s="20">
        <f t="shared" si="34"/>
        <v>0</v>
      </c>
      <c r="N62" s="20">
        <v>0</v>
      </c>
      <c r="O62" s="20">
        <v>0</v>
      </c>
      <c r="P62" s="20">
        <f t="shared" si="35"/>
        <v>0</v>
      </c>
      <c r="Q62" s="20">
        <v>0</v>
      </c>
      <c r="R62" s="20">
        <v>0</v>
      </c>
      <c r="S62" s="20">
        <f t="shared" si="36"/>
        <v>0</v>
      </c>
      <c r="T62" s="20">
        <v>6</v>
      </c>
      <c r="U62" s="20">
        <v>0</v>
      </c>
      <c r="V62" s="20"/>
      <c r="W62" s="21">
        <v>0</v>
      </c>
      <c r="X62" s="21">
        <v>0</v>
      </c>
      <c r="Y62" s="21">
        <v>0</v>
      </c>
      <c r="Z62" s="21">
        <v>0</v>
      </c>
      <c r="AA62" s="21">
        <f t="shared" si="37"/>
        <v>0</v>
      </c>
    </row>
    <row r="63" spans="1:28" s="22" customFormat="1" ht="15" x14ac:dyDescent="0.25">
      <c r="A63" s="16">
        <v>4</v>
      </c>
      <c r="B63" s="73" t="s">
        <v>282</v>
      </c>
      <c r="C63" s="18" t="s">
        <v>42</v>
      </c>
      <c r="D63" s="26" t="s">
        <v>75</v>
      </c>
      <c r="E63" s="57" t="s">
        <v>141</v>
      </c>
      <c r="F63" s="16" t="s">
        <v>283</v>
      </c>
      <c r="G63" s="33" t="s">
        <v>142</v>
      </c>
      <c r="H63" s="20">
        <v>1</v>
      </c>
      <c r="I63" s="20">
        <v>0</v>
      </c>
      <c r="J63" s="20">
        <v>1</v>
      </c>
      <c r="K63" s="20">
        <v>346</v>
      </c>
      <c r="L63" s="20">
        <v>200</v>
      </c>
      <c r="M63" s="20">
        <f t="shared" si="34"/>
        <v>546</v>
      </c>
      <c r="N63" s="20">
        <v>1</v>
      </c>
      <c r="O63" s="20">
        <v>0</v>
      </c>
      <c r="P63" s="20">
        <f t="shared" si="35"/>
        <v>1</v>
      </c>
      <c r="Q63" s="20">
        <v>0</v>
      </c>
      <c r="R63" s="20">
        <v>0</v>
      </c>
      <c r="S63" s="20">
        <f t="shared" si="36"/>
        <v>0</v>
      </c>
      <c r="T63" s="20">
        <v>8</v>
      </c>
      <c r="U63" s="20">
        <v>1</v>
      </c>
      <c r="V63" s="34" t="s">
        <v>316</v>
      </c>
      <c r="W63" s="21">
        <v>1875226442</v>
      </c>
      <c r="X63" s="21">
        <v>20574129</v>
      </c>
      <c r="Y63" s="21">
        <v>523257909</v>
      </c>
      <c r="Z63" s="21">
        <v>454586573</v>
      </c>
      <c r="AA63" s="21">
        <f t="shared" si="37"/>
        <v>1895800571</v>
      </c>
    </row>
    <row r="64" spans="1:28" s="79" customFormat="1" ht="15.75" customHeight="1" x14ac:dyDescent="0.25">
      <c r="A64" s="16">
        <v>5</v>
      </c>
      <c r="B64" s="74" t="s">
        <v>317</v>
      </c>
      <c r="C64" s="18" t="s">
        <v>42</v>
      </c>
      <c r="D64" s="26" t="s">
        <v>45</v>
      </c>
      <c r="E64" s="57" t="s">
        <v>141</v>
      </c>
      <c r="F64" s="18" t="s">
        <v>318</v>
      </c>
      <c r="G64" s="75" t="s">
        <v>141</v>
      </c>
      <c r="H64" s="76">
        <v>1</v>
      </c>
      <c r="I64" s="76">
        <v>0</v>
      </c>
      <c r="J64" s="76">
        <v>1</v>
      </c>
      <c r="K64" s="76">
        <v>17</v>
      </c>
      <c r="L64" s="76">
        <v>4</v>
      </c>
      <c r="M64" s="76">
        <f t="shared" si="34"/>
        <v>21</v>
      </c>
      <c r="N64" s="76">
        <v>0</v>
      </c>
      <c r="O64" s="76">
        <v>0</v>
      </c>
      <c r="P64" s="76">
        <f t="shared" si="35"/>
        <v>0</v>
      </c>
      <c r="Q64" s="76">
        <v>0</v>
      </c>
      <c r="R64" s="76">
        <v>0</v>
      </c>
      <c r="S64" s="76">
        <f t="shared" si="36"/>
        <v>0</v>
      </c>
      <c r="T64" s="76">
        <v>8</v>
      </c>
      <c r="U64" s="76">
        <v>1</v>
      </c>
      <c r="V64" s="77" t="s">
        <v>319</v>
      </c>
      <c r="W64" s="78">
        <v>227393467</v>
      </c>
      <c r="X64" s="78">
        <v>112361284</v>
      </c>
      <c r="Y64" s="78">
        <v>50834376</v>
      </c>
      <c r="Z64" s="78">
        <v>30975196</v>
      </c>
      <c r="AA64" s="78">
        <f t="shared" ref="AA64:AA65" si="38">SUM(W64:X64)</f>
        <v>339754751</v>
      </c>
    </row>
    <row r="65" spans="1:29" s="79" customFormat="1" ht="15.75" customHeight="1" x14ac:dyDescent="0.25">
      <c r="A65" s="16">
        <v>6</v>
      </c>
      <c r="B65" s="74" t="s">
        <v>320</v>
      </c>
      <c r="C65" s="18" t="s">
        <v>42</v>
      </c>
      <c r="D65" s="26" t="s">
        <v>75</v>
      </c>
      <c r="E65" s="57" t="s">
        <v>141</v>
      </c>
      <c r="F65" s="80" t="s">
        <v>321</v>
      </c>
      <c r="G65" s="75" t="s">
        <v>141</v>
      </c>
      <c r="H65" s="76">
        <v>1</v>
      </c>
      <c r="I65" s="76">
        <v>0</v>
      </c>
      <c r="J65" s="76">
        <v>1</v>
      </c>
      <c r="K65" s="76">
        <v>0</v>
      </c>
      <c r="L65" s="76">
        <v>0</v>
      </c>
      <c r="M65" s="76">
        <f t="shared" si="34"/>
        <v>0</v>
      </c>
      <c r="N65" s="76">
        <v>0</v>
      </c>
      <c r="O65" s="76">
        <v>0</v>
      </c>
      <c r="P65" s="76">
        <f t="shared" si="35"/>
        <v>0</v>
      </c>
      <c r="Q65" s="76">
        <v>0</v>
      </c>
      <c r="R65" s="76">
        <v>0</v>
      </c>
      <c r="S65" s="76">
        <f t="shared" si="36"/>
        <v>0</v>
      </c>
      <c r="T65" s="76">
        <v>6</v>
      </c>
      <c r="U65" s="76">
        <v>0</v>
      </c>
      <c r="V65" s="77"/>
      <c r="W65" s="78">
        <v>0</v>
      </c>
      <c r="X65" s="78">
        <v>0</v>
      </c>
      <c r="Y65" s="78">
        <v>0</v>
      </c>
      <c r="Z65" s="78">
        <v>0</v>
      </c>
      <c r="AA65" s="78">
        <f t="shared" si="38"/>
        <v>0</v>
      </c>
    </row>
    <row r="66" spans="1:29" x14ac:dyDescent="0.25">
      <c r="A66" s="16"/>
      <c r="B66" s="46" t="s">
        <v>149</v>
      </c>
      <c r="C66" s="46"/>
      <c r="D66" s="46"/>
      <c r="E66" s="46"/>
      <c r="F66" s="47" t="s">
        <v>322</v>
      </c>
      <c r="G66" s="81"/>
      <c r="H66" s="49">
        <f t="shared" ref="H66:U66" si="39">SUM(H60:H65)</f>
        <v>6</v>
      </c>
      <c r="I66" s="49">
        <f t="shared" si="39"/>
        <v>0</v>
      </c>
      <c r="J66" s="49">
        <f t="shared" si="39"/>
        <v>6</v>
      </c>
      <c r="K66" s="49">
        <f t="shared" si="39"/>
        <v>465</v>
      </c>
      <c r="L66" s="49">
        <f t="shared" si="39"/>
        <v>298</v>
      </c>
      <c r="M66" s="49">
        <f t="shared" si="39"/>
        <v>763</v>
      </c>
      <c r="N66" s="49">
        <f t="shared" si="39"/>
        <v>1</v>
      </c>
      <c r="O66" s="49">
        <f t="shared" si="39"/>
        <v>0</v>
      </c>
      <c r="P66" s="49">
        <f t="shared" si="39"/>
        <v>1</v>
      </c>
      <c r="Q66" s="49">
        <f t="shared" si="39"/>
        <v>0</v>
      </c>
      <c r="R66" s="49">
        <f t="shared" si="39"/>
        <v>0</v>
      </c>
      <c r="S66" s="49">
        <f t="shared" si="39"/>
        <v>0</v>
      </c>
      <c r="T66" s="49">
        <f t="shared" si="39"/>
        <v>45</v>
      </c>
      <c r="U66" s="49">
        <f t="shared" si="39"/>
        <v>3</v>
      </c>
      <c r="V66" s="49">
        <f>SUM(V60:V64)</f>
        <v>0</v>
      </c>
      <c r="W66" s="49">
        <f>SUM(W60:W65)</f>
        <v>2233179178</v>
      </c>
      <c r="X66" s="49">
        <f>SUM(X60:X65)</f>
        <v>1051214122</v>
      </c>
      <c r="Y66" s="49">
        <f>SUM(Y60:Y65)</f>
        <v>619134906</v>
      </c>
      <c r="Z66" s="49">
        <f>SUM(Z60:Z65)</f>
        <v>527004390</v>
      </c>
      <c r="AA66" s="49">
        <f>SUM(AA60:AA64)</f>
        <v>3284393300</v>
      </c>
      <c r="AB66" s="50">
        <f>AA66</f>
        <v>3284393300</v>
      </c>
      <c r="AC66" s="82"/>
    </row>
    <row r="67" spans="1:29" s="56" customFormat="1" x14ac:dyDescent="0.25">
      <c r="A67" s="51" t="s">
        <v>150</v>
      </c>
      <c r="B67" s="52" t="s">
        <v>151</v>
      </c>
      <c r="C67" s="52"/>
      <c r="D67" s="52"/>
      <c r="E67" s="52"/>
      <c r="F67" s="83"/>
      <c r="G67" s="5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3"/>
      <c r="X67" s="53"/>
      <c r="Y67" s="53"/>
      <c r="Z67" s="53"/>
      <c r="AA67" s="53"/>
      <c r="AC67" s="84"/>
    </row>
    <row r="68" spans="1:29" s="22" customFormat="1" x14ac:dyDescent="0.25">
      <c r="A68" s="16">
        <v>1</v>
      </c>
      <c r="B68" s="17" t="s">
        <v>154</v>
      </c>
      <c r="C68" s="18" t="s">
        <v>42</v>
      </c>
      <c r="D68" s="18" t="s">
        <v>38</v>
      </c>
      <c r="E68" s="57" t="s">
        <v>152</v>
      </c>
      <c r="F68" s="16" t="s">
        <v>155</v>
      </c>
      <c r="G68" s="33" t="s">
        <v>153</v>
      </c>
      <c r="H68" s="20">
        <v>1</v>
      </c>
      <c r="I68" s="20">
        <v>0</v>
      </c>
      <c r="J68" s="20">
        <v>1</v>
      </c>
      <c r="K68" s="20">
        <v>0</v>
      </c>
      <c r="L68" s="20">
        <v>0</v>
      </c>
      <c r="M68" s="20">
        <f t="shared" ref="M68:M73" si="40">SUM(K68:L68)</f>
        <v>0</v>
      </c>
      <c r="N68" s="20">
        <v>0</v>
      </c>
      <c r="O68" s="20">
        <v>0</v>
      </c>
      <c r="P68" s="20">
        <f t="shared" ref="P68:P73" si="41">SUM(N68:O68)</f>
        <v>0</v>
      </c>
      <c r="Q68" s="20">
        <v>0</v>
      </c>
      <c r="R68" s="20">
        <v>0</v>
      </c>
      <c r="S68" s="20">
        <f t="shared" ref="S68:S73" si="42">SUM(Q68:R68)</f>
        <v>0</v>
      </c>
      <c r="T68" s="20">
        <v>6</v>
      </c>
      <c r="U68" s="20">
        <v>0</v>
      </c>
      <c r="V68" s="20"/>
      <c r="W68" s="21">
        <v>0</v>
      </c>
      <c r="X68" s="21">
        <v>0</v>
      </c>
      <c r="Y68" s="21">
        <v>0</v>
      </c>
      <c r="Z68" s="21">
        <v>0</v>
      </c>
      <c r="AA68" s="21">
        <f t="shared" ref="AA68:AA73" si="43">SUM(W68:X68)</f>
        <v>0</v>
      </c>
      <c r="AC68" s="85"/>
    </row>
    <row r="69" spans="1:29" s="22" customFormat="1" ht="15" x14ac:dyDescent="0.25">
      <c r="A69" s="16">
        <v>2</v>
      </c>
      <c r="B69" s="17" t="s">
        <v>157</v>
      </c>
      <c r="C69" s="18" t="s">
        <v>42</v>
      </c>
      <c r="D69" s="26" t="s">
        <v>75</v>
      </c>
      <c r="E69" s="57" t="s">
        <v>152</v>
      </c>
      <c r="F69" s="16" t="s">
        <v>158</v>
      </c>
      <c r="G69" s="33" t="s">
        <v>153</v>
      </c>
      <c r="H69" s="20">
        <v>1</v>
      </c>
      <c r="I69" s="20">
        <v>0</v>
      </c>
      <c r="J69" s="20">
        <v>1</v>
      </c>
      <c r="K69" s="20">
        <v>0</v>
      </c>
      <c r="L69" s="20">
        <v>0</v>
      </c>
      <c r="M69" s="20">
        <f t="shared" si="40"/>
        <v>0</v>
      </c>
      <c r="N69" s="20">
        <v>0</v>
      </c>
      <c r="O69" s="20">
        <v>0</v>
      </c>
      <c r="P69" s="20">
        <f t="shared" si="41"/>
        <v>0</v>
      </c>
      <c r="Q69" s="20">
        <v>0</v>
      </c>
      <c r="R69" s="20">
        <v>0</v>
      </c>
      <c r="S69" s="20">
        <f t="shared" si="42"/>
        <v>0</v>
      </c>
      <c r="T69" s="20">
        <v>6</v>
      </c>
      <c r="U69" s="20">
        <v>0</v>
      </c>
      <c r="V69" s="20"/>
      <c r="W69" s="21">
        <v>0</v>
      </c>
      <c r="X69" s="21">
        <v>0</v>
      </c>
      <c r="Y69" s="21">
        <v>0</v>
      </c>
      <c r="Z69" s="21">
        <v>0</v>
      </c>
      <c r="AA69" s="21">
        <f t="shared" si="43"/>
        <v>0</v>
      </c>
    </row>
    <row r="70" spans="1:29" s="22" customFormat="1" ht="15" x14ac:dyDescent="0.25">
      <c r="A70" s="16">
        <v>3</v>
      </c>
      <c r="B70" s="17" t="s">
        <v>159</v>
      </c>
      <c r="C70" s="18" t="s">
        <v>42</v>
      </c>
      <c r="D70" s="26" t="s">
        <v>75</v>
      </c>
      <c r="E70" s="57" t="s">
        <v>152</v>
      </c>
      <c r="F70" s="16" t="s">
        <v>160</v>
      </c>
      <c r="G70" s="33" t="s">
        <v>153</v>
      </c>
      <c r="H70" s="20">
        <v>1</v>
      </c>
      <c r="I70" s="20">
        <v>0</v>
      </c>
      <c r="J70" s="20">
        <v>1</v>
      </c>
      <c r="K70" s="20">
        <v>0</v>
      </c>
      <c r="L70" s="20">
        <v>0</v>
      </c>
      <c r="M70" s="20">
        <f t="shared" si="40"/>
        <v>0</v>
      </c>
      <c r="N70" s="20">
        <v>0</v>
      </c>
      <c r="O70" s="20">
        <v>0</v>
      </c>
      <c r="P70" s="20">
        <f t="shared" si="41"/>
        <v>0</v>
      </c>
      <c r="Q70" s="20">
        <v>0</v>
      </c>
      <c r="R70" s="20">
        <v>0</v>
      </c>
      <c r="S70" s="20">
        <f t="shared" si="42"/>
        <v>0</v>
      </c>
      <c r="T70" s="20">
        <v>6</v>
      </c>
      <c r="U70" s="20">
        <v>0</v>
      </c>
      <c r="V70" s="20"/>
      <c r="W70" s="21">
        <v>0</v>
      </c>
      <c r="X70" s="21">
        <v>0</v>
      </c>
      <c r="Y70" s="21">
        <v>0</v>
      </c>
      <c r="Z70" s="21">
        <v>0</v>
      </c>
      <c r="AA70" s="21">
        <f t="shared" si="43"/>
        <v>0</v>
      </c>
    </row>
    <row r="71" spans="1:29" s="86" customFormat="1" ht="15" x14ac:dyDescent="0.25">
      <c r="A71" s="16">
        <v>4</v>
      </c>
      <c r="B71" s="17" t="s">
        <v>161</v>
      </c>
      <c r="C71" s="18" t="s">
        <v>42</v>
      </c>
      <c r="D71" s="26" t="s">
        <v>75</v>
      </c>
      <c r="E71" s="57" t="s">
        <v>152</v>
      </c>
      <c r="F71" s="44" t="s">
        <v>162</v>
      </c>
      <c r="G71" s="33" t="s">
        <v>156</v>
      </c>
      <c r="H71" s="20">
        <v>1</v>
      </c>
      <c r="I71" s="20">
        <v>0</v>
      </c>
      <c r="J71" s="20">
        <v>1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6</v>
      </c>
      <c r="U71" s="20">
        <v>0</v>
      </c>
      <c r="V71" s="20"/>
      <c r="W71" s="21">
        <v>0</v>
      </c>
      <c r="X71" s="21">
        <v>0</v>
      </c>
      <c r="Y71" s="21">
        <v>0</v>
      </c>
      <c r="Z71" s="21">
        <v>0</v>
      </c>
      <c r="AA71" s="21">
        <f t="shared" si="43"/>
        <v>0</v>
      </c>
    </row>
    <row r="72" spans="1:29" s="86" customFormat="1" ht="15" x14ac:dyDescent="0.25">
      <c r="A72" s="16">
        <v>5</v>
      </c>
      <c r="B72" s="24" t="s">
        <v>163</v>
      </c>
      <c r="C72" s="18" t="s">
        <v>42</v>
      </c>
      <c r="D72" s="26" t="s">
        <v>62</v>
      </c>
      <c r="E72" s="57" t="s">
        <v>152</v>
      </c>
      <c r="F72" s="87" t="s">
        <v>164</v>
      </c>
      <c r="G72" s="33" t="s">
        <v>153</v>
      </c>
      <c r="H72" s="29">
        <v>1</v>
      </c>
      <c r="I72" s="29">
        <v>0</v>
      </c>
      <c r="J72" s="29">
        <v>1</v>
      </c>
      <c r="K72" s="29">
        <v>0</v>
      </c>
      <c r="L72" s="29">
        <v>0</v>
      </c>
      <c r="M72" s="20">
        <f t="shared" si="40"/>
        <v>0</v>
      </c>
      <c r="N72" s="29">
        <v>0</v>
      </c>
      <c r="O72" s="29">
        <v>0</v>
      </c>
      <c r="P72" s="20">
        <f t="shared" si="41"/>
        <v>0</v>
      </c>
      <c r="Q72" s="29">
        <v>0</v>
      </c>
      <c r="R72" s="29">
        <v>0</v>
      </c>
      <c r="S72" s="20">
        <f t="shared" si="42"/>
        <v>0</v>
      </c>
      <c r="T72" s="29">
        <v>6</v>
      </c>
      <c r="U72" s="29">
        <v>0</v>
      </c>
      <c r="V72" s="29"/>
      <c r="W72" s="31">
        <v>0</v>
      </c>
      <c r="X72" s="31">
        <v>0</v>
      </c>
      <c r="Y72" s="31">
        <v>0</v>
      </c>
      <c r="Z72" s="31">
        <v>0</v>
      </c>
      <c r="AA72" s="21">
        <f t="shared" si="43"/>
        <v>0</v>
      </c>
    </row>
    <row r="73" spans="1:29" s="22" customFormat="1" x14ac:dyDescent="0.25">
      <c r="A73" s="16">
        <v>6</v>
      </c>
      <c r="B73" s="17" t="s">
        <v>165</v>
      </c>
      <c r="C73" s="18" t="s">
        <v>42</v>
      </c>
      <c r="D73" s="18" t="s">
        <v>89</v>
      </c>
      <c r="E73" s="57" t="s">
        <v>152</v>
      </c>
      <c r="F73" s="16" t="s">
        <v>166</v>
      </c>
      <c r="G73" s="33" t="s">
        <v>153</v>
      </c>
      <c r="H73" s="20">
        <v>1</v>
      </c>
      <c r="I73" s="20">
        <v>0</v>
      </c>
      <c r="J73" s="20">
        <v>1</v>
      </c>
      <c r="K73" s="20">
        <v>0</v>
      </c>
      <c r="L73" s="20">
        <v>0</v>
      </c>
      <c r="M73" s="20">
        <f t="shared" si="40"/>
        <v>0</v>
      </c>
      <c r="N73" s="20">
        <v>0</v>
      </c>
      <c r="O73" s="20">
        <v>0</v>
      </c>
      <c r="P73" s="20">
        <f t="shared" si="41"/>
        <v>0</v>
      </c>
      <c r="Q73" s="20">
        <v>0</v>
      </c>
      <c r="R73" s="20">
        <v>0</v>
      </c>
      <c r="S73" s="20">
        <f t="shared" si="42"/>
        <v>0</v>
      </c>
      <c r="T73" s="20">
        <v>6</v>
      </c>
      <c r="U73" s="20">
        <v>0</v>
      </c>
      <c r="V73" s="20"/>
      <c r="W73" s="21"/>
      <c r="X73" s="21">
        <v>0</v>
      </c>
      <c r="Y73" s="21">
        <v>0</v>
      </c>
      <c r="Z73" s="21">
        <v>0</v>
      </c>
      <c r="AA73" s="21">
        <f t="shared" si="43"/>
        <v>0</v>
      </c>
    </row>
    <row r="74" spans="1:29" x14ac:dyDescent="0.25">
      <c r="A74" s="40"/>
      <c r="B74" s="88" t="s">
        <v>167</v>
      </c>
      <c r="C74" s="88"/>
      <c r="D74" s="88"/>
      <c r="E74" s="88"/>
      <c r="F74" s="47" t="s">
        <v>323</v>
      </c>
      <c r="G74" s="60"/>
      <c r="H74" s="49">
        <f t="shared" ref="H74:AA74" si="44">SUM(H68:H73)</f>
        <v>6</v>
      </c>
      <c r="I74" s="49">
        <f t="shared" si="44"/>
        <v>0</v>
      </c>
      <c r="J74" s="49">
        <f t="shared" si="44"/>
        <v>6</v>
      </c>
      <c r="K74" s="49">
        <f t="shared" si="44"/>
        <v>0</v>
      </c>
      <c r="L74" s="49">
        <f t="shared" si="44"/>
        <v>0</v>
      </c>
      <c r="M74" s="49">
        <f t="shared" si="44"/>
        <v>0</v>
      </c>
      <c r="N74" s="49">
        <f t="shared" si="44"/>
        <v>0</v>
      </c>
      <c r="O74" s="49">
        <f t="shared" si="44"/>
        <v>0</v>
      </c>
      <c r="P74" s="49">
        <f t="shared" si="44"/>
        <v>0</v>
      </c>
      <c r="Q74" s="49">
        <f t="shared" si="44"/>
        <v>0</v>
      </c>
      <c r="R74" s="49">
        <f t="shared" si="44"/>
        <v>0</v>
      </c>
      <c r="S74" s="49">
        <f t="shared" si="44"/>
        <v>0</v>
      </c>
      <c r="T74" s="49">
        <f t="shared" si="44"/>
        <v>36</v>
      </c>
      <c r="U74" s="49">
        <f t="shared" si="44"/>
        <v>0</v>
      </c>
      <c r="V74" s="49">
        <f t="shared" si="44"/>
        <v>0</v>
      </c>
      <c r="W74" s="49">
        <f t="shared" si="44"/>
        <v>0</v>
      </c>
      <c r="X74" s="49">
        <f t="shared" si="44"/>
        <v>0</v>
      </c>
      <c r="Y74" s="49">
        <f t="shared" si="44"/>
        <v>0</v>
      </c>
      <c r="Z74" s="49">
        <f t="shared" si="44"/>
        <v>0</v>
      </c>
      <c r="AA74" s="49">
        <f t="shared" si="44"/>
        <v>0</v>
      </c>
      <c r="AB74" s="50">
        <f>AA74</f>
        <v>0</v>
      </c>
    </row>
    <row r="75" spans="1:29" s="56" customFormat="1" x14ac:dyDescent="0.25">
      <c r="A75" s="51" t="s">
        <v>168</v>
      </c>
      <c r="B75" s="13" t="s">
        <v>169</v>
      </c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9" s="22" customFormat="1" x14ac:dyDescent="0.25">
      <c r="A76" s="16">
        <v>1</v>
      </c>
      <c r="B76" s="17" t="s">
        <v>172</v>
      </c>
      <c r="C76" s="18" t="s">
        <v>42</v>
      </c>
      <c r="D76" s="18" t="s">
        <v>89</v>
      </c>
      <c r="E76" s="57" t="s">
        <v>170</v>
      </c>
      <c r="F76" s="16" t="s">
        <v>173</v>
      </c>
      <c r="G76" s="33" t="s">
        <v>171</v>
      </c>
      <c r="H76" s="20">
        <v>1</v>
      </c>
      <c r="I76" s="20">
        <v>0</v>
      </c>
      <c r="J76" s="20">
        <v>1</v>
      </c>
      <c r="K76" s="20">
        <v>0</v>
      </c>
      <c r="L76" s="20">
        <v>0</v>
      </c>
      <c r="M76" s="89">
        <f t="shared" ref="M76" si="45">SUM(K76:L76)</f>
        <v>0</v>
      </c>
      <c r="N76" s="20">
        <v>0</v>
      </c>
      <c r="O76" s="20">
        <v>0</v>
      </c>
      <c r="P76" s="89">
        <f t="shared" ref="P76" si="46">SUM(N76:O76)</f>
        <v>0</v>
      </c>
      <c r="Q76" s="20">
        <v>0</v>
      </c>
      <c r="R76" s="20">
        <v>0</v>
      </c>
      <c r="S76" s="89">
        <f t="shared" ref="S76" si="47">SUM(Q76:R76)</f>
        <v>0</v>
      </c>
      <c r="T76" s="20">
        <v>5</v>
      </c>
      <c r="U76" s="20">
        <v>0</v>
      </c>
      <c r="V76" s="20"/>
      <c r="W76" s="21">
        <v>0</v>
      </c>
      <c r="X76" s="21">
        <v>0</v>
      </c>
      <c r="Y76" s="21">
        <v>0</v>
      </c>
      <c r="Z76" s="21">
        <v>0</v>
      </c>
      <c r="AA76" s="21">
        <f t="shared" ref="AA76" si="48">SUM(W76:X76)</f>
        <v>0</v>
      </c>
    </row>
    <row r="77" spans="1:29" x14ac:dyDescent="0.25">
      <c r="A77" s="19"/>
      <c r="B77" s="46" t="s">
        <v>174</v>
      </c>
      <c r="C77" s="46"/>
      <c r="D77" s="46"/>
      <c r="E77" s="46"/>
      <c r="F77" s="47" t="s">
        <v>324</v>
      </c>
      <c r="G77" s="48"/>
      <c r="H77" s="90">
        <f t="shared" ref="H77:AA77" si="49">SUM(H76:H76)</f>
        <v>1</v>
      </c>
      <c r="I77" s="49">
        <f t="shared" si="49"/>
        <v>0</v>
      </c>
      <c r="J77" s="49">
        <f t="shared" si="49"/>
        <v>1</v>
      </c>
      <c r="K77" s="49">
        <f t="shared" si="49"/>
        <v>0</v>
      </c>
      <c r="L77" s="49">
        <f t="shared" si="49"/>
        <v>0</v>
      </c>
      <c r="M77" s="49">
        <f t="shared" si="49"/>
        <v>0</v>
      </c>
      <c r="N77" s="49">
        <f t="shared" si="49"/>
        <v>0</v>
      </c>
      <c r="O77" s="49">
        <f t="shared" si="49"/>
        <v>0</v>
      </c>
      <c r="P77" s="49">
        <f t="shared" si="49"/>
        <v>0</v>
      </c>
      <c r="Q77" s="49">
        <f t="shared" si="49"/>
        <v>0</v>
      </c>
      <c r="R77" s="49">
        <f t="shared" si="49"/>
        <v>0</v>
      </c>
      <c r="S77" s="49">
        <f t="shared" si="49"/>
        <v>0</v>
      </c>
      <c r="T77" s="49">
        <f t="shared" si="49"/>
        <v>5</v>
      </c>
      <c r="U77" s="49">
        <f t="shared" si="49"/>
        <v>0</v>
      </c>
      <c r="V77" s="49">
        <f t="shared" si="49"/>
        <v>0</v>
      </c>
      <c r="W77" s="49">
        <f t="shared" si="49"/>
        <v>0</v>
      </c>
      <c r="X77" s="49">
        <f t="shared" si="49"/>
        <v>0</v>
      </c>
      <c r="Y77" s="49">
        <f t="shared" si="49"/>
        <v>0</v>
      </c>
      <c r="Z77" s="49">
        <f t="shared" si="49"/>
        <v>0</v>
      </c>
      <c r="AA77" s="49">
        <f t="shared" si="49"/>
        <v>0</v>
      </c>
      <c r="AB77" s="50">
        <f>AA77</f>
        <v>0</v>
      </c>
    </row>
    <row r="78" spans="1:29" s="56" customFormat="1" x14ac:dyDescent="0.25">
      <c r="A78" s="51" t="s">
        <v>175</v>
      </c>
      <c r="B78" s="52" t="s">
        <v>176</v>
      </c>
      <c r="C78" s="52"/>
      <c r="D78" s="52"/>
      <c r="E78" s="52"/>
      <c r="F78" s="67"/>
      <c r="G78" s="9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2"/>
      <c r="X78" s="52"/>
      <c r="Y78" s="52"/>
      <c r="Z78" s="52"/>
      <c r="AA78" s="52"/>
    </row>
    <row r="79" spans="1:29" s="22" customFormat="1" ht="13.5" customHeight="1" x14ac:dyDescent="0.25">
      <c r="A79" s="16">
        <v>1</v>
      </c>
      <c r="B79" s="92" t="s">
        <v>179</v>
      </c>
      <c r="C79" s="18" t="s">
        <v>42</v>
      </c>
      <c r="D79" s="26" t="s">
        <v>75</v>
      </c>
      <c r="E79" s="57" t="s">
        <v>177</v>
      </c>
      <c r="F79" s="16" t="s">
        <v>180</v>
      </c>
      <c r="G79" s="33" t="s">
        <v>178</v>
      </c>
      <c r="H79" s="20">
        <v>1</v>
      </c>
      <c r="I79" s="20">
        <v>0</v>
      </c>
      <c r="J79" s="20">
        <v>1</v>
      </c>
      <c r="K79" s="20">
        <v>0</v>
      </c>
      <c r="L79" s="20">
        <v>0</v>
      </c>
      <c r="M79" s="20">
        <f t="shared" ref="M79:M85" si="50">SUM(K79:L79)</f>
        <v>0</v>
      </c>
      <c r="N79" s="20">
        <v>0</v>
      </c>
      <c r="O79" s="20">
        <v>0</v>
      </c>
      <c r="P79" s="20">
        <f t="shared" ref="P79:P85" si="51">SUM(N79:O79)</f>
        <v>0</v>
      </c>
      <c r="Q79" s="20">
        <v>0</v>
      </c>
      <c r="R79" s="20">
        <v>0</v>
      </c>
      <c r="S79" s="20">
        <f t="shared" ref="S79:S85" si="52">SUM(Q79:R79)</f>
        <v>0</v>
      </c>
      <c r="T79" s="20">
        <v>3</v>
      </c>
      <c r="U79" s="20">
        <v>0</v>
      </c>
      <c r="V79" s="20"/>
      <c r="W79" s="21">
        <v>0</v>
      </c>
      <c r="X79" s="21">
        <v>0</v>
      </c>
      <c r="Y79" s="21">
        <v>0</v>
      </c>
      <c r="Z79" s="21">
        <v>0</v>
      </c>
      <c r="AA79" s="20">
        <f t="shared" ref="AA79:AA84" si="53">SUM(W79:X79)</f>
        <v>0</v>
      </c>
    </row>
    <row r="80" spans="1:29" s="22" customFormat="1" ht="15" x14ac:dyDescent="0.25">
      <c r="A80" s="16">
        <v>2</v>
      </c>
      <c r="B80" s="17" t="s">
        <v>181</v>
      </c>
      <c r="C80" s="18" t="s">
        <v>42</v>
      </c>
      <c r="D80" s="26" t="s">
        <v>62</v>
      </c>
      <c r="E80" s="57" t="s">
        <v>177</v>
      </c>
      <c r="F80" s="16" t="s">
        <v>182</v>
      </c>
      <c r="G80" s="33" t="s">
        <v>178</v>
      </c>
      <c r="H80" s="20">
        <v>1</v>
      </c>
      <c r="I80" s="20">
        <v>0</v>
      </c>
      <c r="J80" s="20">
        <v>1</v>
      </c>
      <c r="K80" s="20">
        <v>0</v>
      </c>
      <c r="L80" s="20">
        <v>0</v>
      </c>
      <c r="M80" s="20">
        <f t="shared" si="50"/>
        <v>0</v>
      </c>
      <c r="N80" s="20">
        <v>0</v>
      </c>
      <c r="O80" s="20">
        <v>0</v>
      </c>
      <c r="P80" s="20">
        <f t="shared" si="51"/>
        <v>0</v>
      </c>
      <c r="Q80" s="20">
        <v>0</v>
      </c>
      <c r="R80" s="20">
        <v>0</v>
      </c>
      <c r="S80" s="20">
        <f t="shared" si="52"/>
        <v>0</v>
      </c>
      <c r="T80" s="20">
        <v>3</v>
      </c>
      <c r="U80" s="20">
        <v>0</v>
      </c>
      <c r="V80" s="20"/>
      <c r="W80" s="21">
        <v>0</v>
      </c>
      <c r="X80" s="21">
        <v>0</v>
      </c>
      <c r="Y80" s="21">
        <v>0</v>
      </c>
      <c r="Z80" s="21">
        <v>0</v>
      </c>
      <c r="AA80" s="20">
        <f t="shared" si="53"/>
        <v>0</v>
      </c>
    </row>
    <row r="81" spans="1:28" s="22" customFormat="1" ht="15" x14ac:dyDescent="0.25">
      <c r="A81" s="16">
        <v>3</v>
      </c>
      <c r="B81" s="17" t="s">
        <v>183</v>
      </c>
      <c r="C81" s="18" t="s">
        <v>42</v>
      </c>
      <c r="D81" s="26" t="s">
        <v>62</v>
      </c>
      <c r="E81" s="57" t="s">
        <v>177</v>
      </c>
      <c r="F81" s="16" t="s">
        <v>184</v>
      </c>
      <c r="G81" s="33" t="s">
        <v>178</v>
      </c>
      <c r="H81" s="20">
        <v>1</v>
      </c>
      <c r="I81" s="20">
        <v>0</v>
      </c>
      <c r="J81" s="20">
        <v>1</v>
      </c>
      <c r="K81" s="20">
        <v>0</v>
      </c>
      <c r="L81" s="20">
        <v>0</v>
      </c>
      <c r="M81" s="20">
        <f t="shared" si="50"/>
        <v>0</v>
      </c>
      <c r="N81" s="20">
        <v>0</v>
      </c>
      <c r="O81" s="20">
        <v>0</v>
      </c>
      <c r="P81" s="20">
        <f t="shared" si="51"/>
        <v>0</v>
      </c>
      <c r="Q81" s="20">
        <v>0</v>
      </c>
      <c r="R81" s="20">
        <v>0</v>
      </c>
      <c r="S81" s="20">
        <f t="shared" si="52"/>
        <v>0</v>
      </c>
      <c r="T81" s="20">
        <v>3</v>
      </c>
      <c r="U81" s="20">
        <v>0</v>
      </c>
      <c r="V81" s="20"/>
      <c r="W81" s="21">
        <v>0</v>
      </c>
      <c r="X81" s="21">
        <v>0</v>
      </c>
      <c r="Y81" s="21">
        <v>0</v>
      </c>
      <c r="Z81" s="21">
        <v>0</v>
      </c>
      <c r="AA81" s="20">
        <f t="shared" si="53"/>
        <v>0</v>
      </c>
    </row>
    <row r="82" spans="1:28" s="22" customFormat="1" x14ac:dyDescent="0.25">
      <c r="A82" s="16">
        <v>4</v>
      </c>
      <c r="B82" s="17" t="s">
        <v>185</v>
      </c>
      <c r="C82" s="18" t="s">
        <v>42</v>
      </c>
      <c r="D82" s="18" t="s">
        <v>89</v>
      </c>
      <c r="E82" s="57" t="s">
        <v>177</v>
      </c>
      <c r="F82" s="16" t="s">
        <v>186</v>
      </c>
      <c r="G82" s="33" t="s">
        <v>178</v>
      </c>
      <c r="H82" s="20">
        <v>1</v>
      </c>
      <c r="I82" s="20">
        <v>0</v>
      </c>
      <c r="J82" s="20">
        <v>1</v>
      </c>
      <c r="K82" s="20">
        <v>0</v>
      </c>
      <c r="L82" s="20">
        <v>0</v>
      </c>
      <c r="M82" s="20">
        <f t="shared" si="50"/>
        <v>0</v>
      </c>
      <c r="N82" s="20">
        <v>0</v>
      </c>
      <c r="O82" s="20">
        <v>0</v>
      </c>
      <c r="P82" s="20">
        <f t="shared" si="51"/>
        <v>0</v>
      </c>
      <c r="Q82" s="20">
        <v>0</v>
      </c>
      <c r="R82" s="20">
        <v>0</v>
      </c>
      <c r="S82" s="20">
        <f t="shared" si="52"/>
        <v>0</v>
      </c>
      <c r="T82" s="20">
        <v>3</v>
      </c>
      <c r="U82" s="20">
        <v>0</v>
      </c>
      <c r="V82" s="20"/>
      <c r="W82" s="21">
        <v>0</v>
      </c>
      <c r="X82" s="21">
        <v>0</v>
      </c>
      <c r="Y82" s="21">
        <v>0</v>
      </c>
      <c r="Z82" s="21">
        <v>0</v>
      </c>
      <c r="AA82" s="20">
        <f t="shared" si="53"/>
        <v>0</v>
      </c>
    </row>
    <row r="83" spans="1:28" s="22" customFormat="1" x14ac:dyDescent="0.25">
      <c r="A83" s="16">
        <v>5</v>
      </c>
      <c r="B83" s="17" t="s">
        <v>187</v>
      </c>
      <c r="C83" s="18" t="s">
        <v>42</v>
      </c>
      <c r="D83" s="18" t="s">
        <v>89</v>
      </c>
      <c r="E83" s="57" t="s">
        <v>177</v>
      </c>
      <c r="F83" s="16" t="s">
        <v>188</v>
      </c>
      <c r="G83" s="33" t="s">
        <v>178</v>
      </c>
      <c r="H83" s="20">
        <v>1</v>
      </c>
      <c r="I83" s="20">
        <v>0</v>
      </c>
      <c r="J83" s="20">
        <v>1</v>
      </c>
      <c r="K83" s="20">
        <v>0</v>
      </c>
      <c r="L83" s="20">
        <v>0</v>
      </c>
      <c r="M83" s="20">
        <f t="shared" si="50"/>
        <v>0</v>
      </c>
      <c r="N83" s="20">
        <v>0</v>
      </c>
      <c r="O83" s="20">
        <v>0</v>
      </c>
      <c r="P83" s="20">
        <f t="shared" si="51"/>
        <v>0</v>
      </c>
      <c r="Q83" s="20">
        <v>0</v>
      </c>
      <c r="R83" s="20">
        <v>0</v>
      </c>
      <c r="S83" s="20">
        <f t="shared" si="52"/>
        <v>0</v>
      </c>
      <c r="T83" s="20">
        <v>3</v>
      </c>
      <c r="U83" s="20">
        <v>0</v>
      </c>
      <c r="V83" s="20"/>
      <c r="W83" s="21">
        <v>0</v>
      </c>
      <c r="X83" s="21">
        <v>0</v>
      </c>
      <c r="Y83" s="21">
        <v>0</v>
      </c>
      <c r="Z83" s="21">
        <v>0</v>
      </c>
      <c r="AA83" s="20">
        <f t="shared" si="53"/>
        <v>0</v>
      </c>
    </row>
    <row r="84" spans="1:28" s="22" customFormat="1" x14ac:dyDescent="0.25">
      <c r="A84" s="16">
        <v>6</v>
      </c>
      <c r="B84" s="17" t="s">
        <v>189</v>
      </c>
      <c r="C84" s="18" t="s">
        <v>42</v>
      </c>
      <c r="D84" s="18" t="s">
        <v>89</v>
      </c>
      <c r="E84" s="57" t="s">
        <v>177</v>
      </c>
      <c r="F84" s="16" t="s">
        <v>190</v>
      </c>
      <c r="G84" s="33" t="s">
        <v>178</v>
      </c>
      <c r="H84" s="20">
        <v>1</v>
      </c>
      <c r="I84" s="20">
        <v>0</v>
      </c>
      <c r="J84" s="20">
        <v>1</v>
      </c>
      <c r="K84" s="20">
        <v>0</v>
      </c>
      <c r="L84" s="20">
        <v>0</v>
      </c>
      <c r="M84" s="20">
        <f t="shared" si="50"/>
        <v>0</v>
      </c>
      <c r="N84" s="20">
        <v>0</v>
      </c>
      <c r="O84" s="20">
        <v>0</v>
      </c>
      <c r="P84" s="20">
        <f t="shared" si="51"/>
        <v>0</v>
      </c>
      <c r="Q84" s="20">
        <v>0</v>
      </c>
      <c r="R84" s="20">
        <v>0</v>
      </c>
      <c r="S84" s="20">
        <f t="shared" si="52"/>
        <v>0</v>
      </c>
      <c r="T84" s="20">
        <v>3</v>
      </c>
      <c r="U84" s="20">
        <v>0</v>
      </c>
      <c r="V84" s="20"/>
      <c r="W84" s="93">
        <v>0</v>
      </c>
      <c r="X84" s="93">
        <v>0</v>
      </c>
      <c r="Y84" s="93">
        <v>0</v>
      </c>
      <c r="Z84" s="93">
        <v>0</v>
      </c>
      <c r="AA84" s="20">
        <f t="shared" si="53"/>
        <v>0</v>
      </c>
    </row>
    <row r="85" spans="1:28" s="97" customFormat="1" ht="15" x14ac:dyDescent="0.25">
      <c r="A85" s="16">
        <v>7</v>
      </c>
      <c r="B85" s="94" t="s">
        <v>325</v>
      </c>
      <c r="C85" s="18" t="s">
        <v>42</v>
      </c>
      <c r="D85" s="26" t="s">
        <v>326</v>
      </c>
      <c r="E85" s="57" t="s">
        <v>177</v>
      </c>
      <c r="F85" s="95" t="s">
        <v>327</v>
      </c>
      <c r="G85" s="75" t="s">
        <v>177</v>
      </c>
      <c r="H85" s="76">
        <v>1</v>
      </c>
      <c r="I85" s="76">
        <v>0</v>
      </c>
      <c r="J85" s="76">
        <v>1</v>
      </c>
      <c r="K85" s="76">
        <v>0</v>
      </c>
      <c r="L85" s="76">
        <v>0</v>
      </c>
      <c r="M85" s="76">
        <f t="shared" si="50"/>
        <v>0</v>
      </c>
      <c r="N85" s="76">
        <v>0</v>
      </c>
      <c r="O85" s="76">
        <v>0</v>
      </c>
      <c r="P85" s="20">
        <f t="shared" si="51"/>
        <v>0</v>
      </c>
      <c r="Q85" s="76">
        <v>0</v>
      </c>
      <c r="R85" s="76">
        <v>0</v>
      </c>
      <c r="S85" s="20">
        <f t="shared" si="52"/>
        <v>0</v>
      </c>
      <c r="T85" s="76">
        <v>6</v>
      </c>
      <c r="U85" s="76">
        <v>0</v>
      </c>
      <c r="V85" s="76"/>
      <c r="W85" s="96">
        <v>0</v>
      </c>
      <c r="X85" s="96">
        <v>0</v>
      </c>
      <c r="Y85" s="96">
        <v>0</v>
      </c>
      <c r="Z85" s="96">
        <v>0</v>
      </c>
      <c r="AA85" s="20">
        <f>SUM(W85:Z85)</f>
        <v>0</v>
      </c>
    </row>
    <row r="86" spans="1:28" x14ac:dyDescent="0.25">
      <c r="A86" s="16"/>
      <c r="B86" s="46" t="s">
        <v>191</v>
      </c>
      <c r="C86" s="46"/>
      <c r="D86" s="46"/>
      <c r="E86" s="46"/>
      <c r="F86" s="47" t="s">
        <v>328</v>
      </c>
      <c r="G86" s="48"/>
      <c r="H86" s="49">
        <f t="shared" ref="H86:O86" si="54">SUM(H79:H85)</f>
        <v>7</v>
      </c>
      <c r="I86" s="49">
        <f t="shared" si="54"/>
        <v>0</v>
      </c>
      <c r="J86" s="49">
        <f t="shared" si="54"/>
        <v>7</v>
      </c>
      <c r="K86" s="49">
        <f t="shared" si="54"/>
        <v>0</v>
      </c>
      <c r="L86" s="49">
        <f t="shared" si="54"/>
        <v>0</v>
      </c>
      <c r="M86" s="49">
        <f t="shared" si="54"/>
        <v>0</v>
      </c>
      <c r="N86" s="49">
        <f t="shared" si="54"/>
        <v>0</v>
      </c>
      <c r="O86" s="49">
        <f t="shared" si="54"/>
        <v>0</v>
      </c>
      <c r="P86" s="49">
        <f>SUM(P79:P84)</f>
        <v>0</v>
      </c>
      <c r="Q86" s="49">
        <f>SUM(Q79:Q85)</f>
        <v>0</v>
      </c>
      <c r="R86" s="49">
        <f>SUM(R79:R85)</f>
        <v>0</v>
      </c>
      <c r="S86" s="49">
        <f>SUM(S79:S84)</f>
        <v>0</v>
      </c>
      <c r="T86" s="49">
        <f>SUM(T79:T85)</f>
        <v>24</v>
      </c>
      <c r="U86" s="49">
        <f>SUM(U79:U85)</f>
        <v>0</v>
      </c>
      <c r="V86" s="49">
        <f>SUM(V79:V84)</f>
        <v>0</v>
      </c>
      <c r="W86" s="49">
        <f>SUM(W79:W85)</f>
        <v>0</v>
      </c>
      <c r="X86" s="49">
        <f>SUM(X79:X85)</f>
        <v>0</v>
      </c>
      <c r="Y86" s="49">
        <f>SUM(Y79:Y85)</f>
        <v>0</v>
      </c>
      <c r="Z86" s="49">
        <f>SUM(Z79:Z85)</f>
        <v>0</v>
      </c>
      <c r="AA86" s="49">
        <f>SUM(AA79:AA84)</f>
        <v>0</v>
      </c>
      <c r="AB86" s="50">
        <f>AA86</f>
        <v>0</v>
      </c>
    </row>
    <row r="87" spans="1:28" s="56" customFormat="1" x14ac:dyDescent="0.25">
      <c r="A87" s="51" t="s">
        <v>192</v>
      </c>
      <c r="B87" s="52" t="s">
        <v>193</v>
      </c>
      <c r="C87" s="52"/>
      <c r="D87" s="52"/>
      <c r="E87" s="52"/>
      <c r="F87" s="67"/>
      <c r="G87" s="55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3"/>
      <c r="X87" s="53"/>
      <c r="Y87" s="53"/>
      <c r="Z87" s="53"/>
      <c r="AA87" s="53"/>
    </row>
    <row r="88" spans="1:28" s="22" customFormat="1" ht="15" x14ac:dyDescent="0.25">
      <c r="A88" s="16">
        <v>1</v>
      </c>
      <c r="B88" s="17" t="s">
        <v>195</v>
      </c>
      <c r="C88" s="18" t="s">
        <v>42</v>
      </c>
      <c r="D88" s="26" t="s">
        <v>62</v>
      </c>
      <c r="E88" s="57" t="s">
        <v>194</v>
      </c>
      <c r="F88" s="16" t="s">
        <v>196</v>
      </c>
      <c r="G88" s="18" t="s">
        <v>194</v>
      </c>
      <c r="H88" s="20">
        <v>1</v>
      </c>
      <c r="I88" s="20">
        <v>0</v>
      </c>
      <c r="J88" s="20">
        <v>1</v>
      </c>
      <c r="K88" s="20">
        <v>0</v>
      </c>
      <c r="L88" s="20">
        <v>0</v>
      </c>
      <c r="M88" s="20">
        <f t="shared" ref="M88:M92" si="55">+SUM(K88:L88)</f>
        <v>0</v>
      </c>
      <c r="N88" s="20">
        <v>0</v>
      </c>
      <c r="O88" s="20">
        <v>0</v>
      </c>
      <c r="P88" s="20">
        <f t="shared" ref="P88:P92" si="56">+SUM(N88:O88)</f>
        <v>0</v>
      </c>
      <c r="Q88" s="20">
        <v>0</v>
      </c>
      <c r="R88" s="20">
        <v>0</v>
      </c>
      <c r="S88" s="20">
        <f t="shared" ref="S88:S92" si="57">+SUM(Q88:R88)</f>
        <v>0</v>
      </c>
      <c r="T88" s="20">
        <v>3</v>
      </c>
      <c r="U88" s="20">
        <v>0</v>
      </c>
      <c r="V88" s="20"/>
      <c r="W88" s="21">
        <v>0</v>
      </c>
      <c r="X88" s="21">
        <v>0</v>
      </c>
      <c r="Y88" s="21">
        <v>0</v>
      </c>
      <c r="Z88" s="21">
        <v>0</v>
      </c>
      <c r="AA88" s="21">
        <f t="shared" ref="AA88:AA92" si="58">SUM(W88:X88)</f>
        <v>0</v>
      </c>
    </row>
    <row r="89" spans="1:28" s="22" customFormat="1" ht="15" x14ac:dyDescent="0.25">
      <c r="A89" s="16">
        <v>2</v>
      </c>
      <c r="B89" s="17" t="s">
        <v>197</v>
      </c>
      <c r="C89" s="18" t="s">
        <v>42</v>
      </c>
      <c r="D89" s="26" t="s">
        <v>75</v>
      </c>
      <c r="E89" s="57" t="s">
        <v>194</v>
      </c>
      <c r="F89" s="44" t="s">
        <v>198</v>
      </c>
      <c r="G89" s="18" t="s">
        <v>194</v>
      </c>
      <c r="H89" s="20">
        <v>1</v>
      </c>
      <c r="I89" s="20">
        <v>0</v>
      </c>
      <c r="J89" s="20">
        <v>1</v>
      </c>
      <c r="K89" s="20">
        <v>0</v>
      </c>
      <c r="L89" s="20">
        <v>0</v>
      </c>
      <c r="M89" s="20">
        <f t="shared" si="55"/>
        <v>0</v>
      </c>
      <c r="N89" s="20">
        <v>0</v>
      </c>
      <c r="O89" s="20">
        <v>0</v>
      </c>
      <c r="P89" s="20">
        <f t="shared" si="56"/>
        <v>0</v>
      </c>
      <c r="Q89" s="20">
        <v>0</v>
      </c>
      <c r="R89" s="20">
        <v>0</v>
      </c>
      <c r="S89" s="20">
        <f t="shared" si="57"/>
        <v>0</v>
      </c>
      <c r="T89" s="20">
        <v>0</v>
      </c>
      <c r="U89" s="20">
        <v>0</v>
      </c>
      <c r="V89" s="20"/>
      <c r="W89" s="21">
        <v>0</v>
      </c>
      <c r="X89" s="21">
        <v>0</v>
      </c>
      <c r="Y89" s="21">
        <v>0</v>
      </c>
      <c r="Z89" s="21">
        <v>0</v>
      </c>
      <c r="AA89" s="21">
        <f t="shared" si="58"/>
        <v>0</v>
      </c>
    </row>
    <row r="90" spans="1:28" s="86" customFormat="1" ht="15" x14ac:dyDescent="0.25">
      <c r="A90" s="16">
        <v>3</v>
      </c>
      <c r="B90" s="17" t="s">
        <v>199</v>
      </c>
      <c r="C90" s="18" t="s">
        <v>42</v>
      </c>
      <c r="D90" s="26" t="s">
        <v>75</v>
      </c>
      <c r="E90" s="57" t="s">
        <v>194</v>
      </c>
      <c r="F90" s="44" t="s">
        <v>200</v>
      </c>
      <c r="G90" s="18" t="s">
        <v>194</v>
      </c>
      <c r="H90" s="20">
        <v>1</v>
      </c>
      <c r="I90" s="20">
        <v>0</v>
      </c>
      <c r="J90" s="20">
        <v>1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f t="shared" si="57"/>
        <v>0</v>
      </c>
      <c r="T90" s="20">
        <v>5</v>
      </c>
      <c r="U90" s="20">
        <v>0</v>
      </c>
      <c r="V90" s="20"/>
      <c r="W90" s="21">
        <v>0</v>
      </c>
      <c r="X90" s="21">
        <v>0</v>
      </c>
      <c r="Y90" s="21">
        <v>0</v>
      </c>
      <c r="Z90" s="21">
        <v>0</v>
      </c>
      <c r="AA90" s="21">
        <f t="shared" si="58"/>
        <v>0</v>
      </c>
    </row>
    <row r="91" spans="1:28" s="22" customFormat="1" x14ac:dyDescent="0.25">
      <c r="A91" s="16">
        <v>4</v>
      </c>
      <c r="B91" s="17" t="s">
        <v>201</v>
      </c>
      <c r="C91" s="18" t="s">
        <v>42</v>
      </c>
      <c r="D91" s="18" t="s">
        <v>89</v>
      </c>
      <c r="E91" s="57" t="s">
        <v>194</v>
      </c>
      <c r="F91" s="16" t="s">
        <v>202</v>
      </c>
      <c r="G91" s="18" t="s">
        <v>194</v>
      </c>
      <c r="H91" s="20">
        <v>1</v>
      </c>
      <c r="I91" s="20">
        <v>0</v>
      </c>
      <c r="J91" s="20">
        <v>1</v>
      </c>
      <c r="K91" s="20">
        <v>0</v>
      </c>
      <c r="L91" s="20">
        <v>0</v>
      </c>
      <c r="M91" s="20">
        <f t="shared" si="55"/>
        <v>0</v>
      </c>
      <c r="N91" s="20">
        <v>0</v>
      </c>
      <c r="O91" s="20">
        <v>0</v>
      </c>
      <c r="P91" s="20">
        <f t="shared" si="56"/>
        <v>0</v>
      </c>
      <c r="Q91" s="20">
        <v>0</v>
      </c>
      <c r="R91" s="20">
        <v>0</v>
      </c>
      <c r="S91" s="20">
        <f t="shared" si="57"/>
        <v>0</v>
      </c>
      <c r="T91" s="20">
        <v>3</v>
      </c>
      <c r="U91" s="20">
        <v>0</v>
      </c>
      <c r="V91" s="20"/>
      <c r="W91" s="21">
        <v>0</v>
      </c>
      <c r="X91" s="21">
        <v>0</v>
      </c>
      <c r="Y91" s="21">
        <v>0</v>
      </c>
      <c r="Z91" s="21">
        <v>0</v>
      </c>
      <c r="AA91" s="21">
        <f t="shared" si="58"/>
        <v>0</v>
      </c>
    </row>
    <row r="92" spans="1:28" s="22" customFormat="1" x14ac:dyDescent="0.25">
      <c r="A92" s="16">
        <v>5</v>
      </c>
      <c r="B92" s="17" t="s">
        <v>203</v>
      </c>
      <c r="C92" s="18" t="s">
        <v>42</v>
      </c>
      <c r="D92" s="18" t="s">
        <v>89</v>
      </c>
      <c r="E92" s="57" t="s">
        <v>194</v>
      </c>
      <c r="F92" s="16" t="s">
        <v>204</v>
      </c>
      <c r="G92" s="18" t="s">
        <v>194</v>
      </c>
      <c r="H92" s="20">
        <v>1</v>
      </c>
      <c r="I92" s="20">
        <v>0</v>
      </c>
      <c r="J92" s="20">
        <v>1</v>
      </c>
      <c r="K92" s="20">
        <v>0</v>
      </c>
      <c r="L92" s="20">
        <v>0</v>
      </c>
      <c r="M92" s="20">
        <f t="shared" si="55"/>
        <v>0</v>
      </c>
      <c r="N92" s="20">
        <v>0</v>
      </c>
      <c r="O92" s="20">
        <v>0</v>
      </c>
      <c r="P92" s="20">
        <f t="shared" si="56"/>
        <v>0</v>
      </c>
      <c r="Q92" s="20">
        <v>0</v>
      </c>
      <c r="R92" s="20">
        <v>0</v>
      </c>
      <c r="S92" s="20">
        <f t="shared" si="57"/>
        <v>0</v>
      </c>
      <c r="T92" s="20">
        <v>8</v>
      </c>
      <c r="U92" s="20">
        <v>0</v>
      </c>
      <c r="V92" s="34"/>
      <c r="W92" s="21">
        <v>0</v>
      </c>
      <c r="X92" s="21">
        <v>0</v>
      </c>
      <c r="Y92" s="21">
        <v>0</v>
      </c>
      <c r="Z92" s="21">
        <v>0</v>
      </c>
      <c r="AA92" s="21">
        <f t="shared" si="58"/>
        <v>0</v>
      </c>
    </row>
    <row r="93" spans="1:28" x14ac:dyDescent="0.25">
      <c r="A93" s="16"/>
      <c r="B93" s="46" t="s">
        <v>205</v>
      </c>
      <c r="C93" s="46"/>
      <c r="D93" s="46"/>
      <c r="E93" s="46"/>
      <c r="F93" s="60" t="s">
        <v>329</v>
      </c>
      <c r="G93" s="48"/>
      <c r="H93" s="49">
        <f t="shared" ref="H93:AA93" si="59">SUM(H88:H92)</f>
        <v>5</v>
      </c>
      <c r="I93" s="49">
        <f t="shared" si="59"/>
        <v>0</v>
      </c>
      <c r="J93" s="49">
        <f t="shared" si="59"/>
        <v>5</v>
      </c>
      <c r="K93" s="49">
        <f t="shared" si="59"/>
        <v>0</v>
      </c>
      <c r="L93" s="49">
        <f t="shared" si="59"/>
        <v>0</v>
      </c>
      <c r="M93" s="49">
        <f t="shared" si="59"/>
        <v>0</v>
      </c>
      <c r="N93" s="49">
        <f t="shared" si="59"/>
        <v>0</v>
      </c>
      <c r="O93" s="49">
        <f t="shared" si="59"/>
        <v>0</v>
      </c>
      <c r="P93" s="49">
        <f t="shared" si="59"/>
        <v>0</v>
      </c>
      <c r="Q93" s="49">
        <f t="shared" si="59"/>
        <v>0</v>
      </c>
      <c r="R93" s="49">
        <f t="shared" si="59"/>
        <v>0</v>
      </c>
      <c r="S93" s="49">
        <f t="shared" si="59"/>
        <v>0</v>
      </c>
      <c r="T93" s="49">
        <f t="shared" si="59"/>
        <v>19</v>
      </c>
      <c r="U93" s="49">
        <f t="shared" si="59"/>
        <v>0</v>
      </c>
      <c r="V93" s="49">
        <f t="shared" si="59"/>
        <v>0</v>
      </c>
      <c r="W93" s="49">
        <f t="shared" si="59"/>
        <v>0</v>
      </c>
      <c r="X93" s="49">
        <f t="shared" si="59"/>
        <v>0</v>
      </c>
      <c r="Y93" s="49">
        <f t="shared" si="59"/>
        <v>0</v>
      </c>
      <c r="Z93" s="49">
        <f t="shared" si="59"/>
        <v>0</v>
      </c>
      <c r="AA93" s="49">
        <f t="shared" si="59"/>
        <v>0</v>
      </c>
      <c r="AB93" s="50">
        <f>AA93</f>
        <v>0</v>
      </c>
    </row>
    <row r="94" spans="1:28" x14ac:dyDescent="0.25">
      <c r="A94" s="295" t="s">
        <v>11</v>
      </c>
      <c r="B94" s="295" t="s">
        <v>12</v>
      </c>
      <c r="C94" s="295" t="s">
        <v>13</v>
      </c>
      <c r="D94" s="295" t="s">
        <v>14</v>
      </c>
      <c r="E94" s="295" t="s">
        <v>12</v>
      </c>
      <c r="F94" s="295" t="s">
        <v>15</v>
      </c>
      <c r="G94" s="295" t="s">
        <v>16</v>
      </c>
      <c r="H94" s="300" t="s">
        <v>17</v>
      </c>
      <c r="I94" s="303" t="s">
        <v>18</v>
      </c>
      <c r="J94" s="300" t="s">
        <v>19</v>
      </c>
      <c r="K94" s="306" t="s">
        <v>20</v>
      </c>
      <c r="L94" s="307"/>
      <c r="M94" s="308"/>
      <c r="N94" s="306" t="s">
        <v>21</v>
      </c>
      <c r="O94" s="307"/>
      <c r="P94" s="308"/>
      <c r="Q94" s="306" t="s">
        <v>22</v>
      </c>
      <c r="R94" s="307"/>
      <c r="S94" s="308"/>
      <c r="T94" s="313" t="s">
        <v>64</v>
      </c>
      <c r="U94" s="295" t="s">
        <v>24</v>
      </c>
      <c r="V94" s="295" t="s">
        <v>25</v>
      </c>
      <c r="W94" s="300" t="s">
        <v>26</v>
      </c>
      <c r="X94" s="300" t="s">
        <v>27</v>
      </c>
      <c r="Y94" s="300" t="s">
        <v>28</v>
      </c>
      <c r="Z94" s="300" t="s">
        <v>29</v>
      </c>
      <c r="AA94" s="300" t="s">
        <v>30</v>
      </c>
      <c r="AB94" s="50"/>
    </row>
    <row r="95" spans="1:28" x14ac:dyDescent="0.25">
      <c r="A95" s="296"/>
      <c r="B95" s="296"/>
      <c r="C95" s="296"/>
      <c r="D95" s="296"/>
      <c r="E95" s="296"/>
      <c r="F95" s="296"/>
      <c r="G95" s="296"/>
      <c r="H95" s="301"/>
      <c r="I95" s="304"/>
      <c r="J95" s="301"/>
      <c r="K95" s="309" t="s">
        <v>31</v>
      </c>
      <c r="L95" s="309" t="s">
        <v>32</v>
      </c>
      <c r="M95" s="311" t="s">
        <v>33</v>
      </c>
      <c r="N95" s="309" t="s">
        <v>31</v>
      </c>
      <c r="O95" s="309" t="s">
        <v>32</v>
      </c>
      <c r="P95" s="311" t="s">
        <v>34</v>
      </c>
      <c r="Q95" s="309" t="s">
        <v>31</v>
      </c>
      <c r="R95" s="309" t="s">
        <v>32</v>
      </c>
      <c r="S95" s="311" t="s">
        <v>35</v>
      </c>
      <c r="T95" s="313"/>
      <c r="U95" s="296"/>
      <c r="V95" s="296"/>
      <c r="W95" s="301"/>
      <c r="X95" s="301"/>
      <c r="Y95" s="301"/>
      <c r="Z95" s="301"/>
      <c r="AA95" s="301"/>
      <c r="AB95" s="50"/>
    </row>
    <row r="96" spans="1:28" x14ac:dyDescent="0.25">
      <c r="A96" s="297"/>
      <c r="B96" s="297"/>
      <c r="C96" s="297"/>
      <c r="D96" s="297"/>
      <c r="E96" s="297"/>
      <c r="F96" s="297"/>
      <c r="G96" s="297"/>
      <c r="H96" s="302"/>
      <c r="I96" s="305"/>
      <c r="J96" s="302"/>
      <c r="K96" s="310"/>
      <c r="L96" s="310"/>
      <c r="M96" s="312"/>
      <c r="N96" s="310"/>
      <c r="O96" s="310"/>
      <c r="P96" s="312"/>
      <c r="Q96" s="310"/>
      <c r="R96" s="310"/>
      <c r="S96" s="312"/>
      <c r="T96" s="313"/>
      <c r="U96" s="297"/>
      <c r="V96" s="297"/>
      <c r="W96" s="302"/>
      <c r="X96" s="302"/>
      <c r="Y96" s="302"/>
      <c r="Z96" s="302"/>
      <c r="AA96" s="302"/>
      <c r="AB96" s="50"/>
    </row>
    <row r="97" spans="1:29" s="56" customFormat="1" x14ac:dyDescent="0.25">
      <c r="A97" s="51" t="s">
        <v>206</v>
      </c>
      <c r="B97" s="52" t="s">
        <v>207</v>
      </c>
      <c r="C97" s="52"/>
      <c r="D97" s="52"/>
      <c r="E97" s="52"/>
      <c r="F97" s="83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3"/>
      <c r="X97" s="53"/>
      <c r="Y97" s="53"/>
      <c r="Z97" s="53"/>
      <c r="AA97" s="53"/>
      <c r="AC97" s="58"/>
    </row>
    <row r="98" spans="1:29" s="22" customFormat="1" x14ac:dyDescent="0.25">
      <c r="A98" s="16">
        <v>1</v>
      </c>
      <c r="B98" s="17" t="s">
        <v>209</v>
      </c>
      <c r="C98" s="18" t="s">
        <v>42</v>
      </c>
      <c r="D98" s="18" t="s">
        <v>38</v>
      </c>
      <c r="E98" s="57" t="s">
        <v>208</v>
      </c>
      <c r="F98" s="16" t="s">
        <v>210</v>
      </c>
      <c r="G98" s="16" t="s">
        <v>208</v>
      </c>
      <c r="H98" s="20">
        <v>1</v>
      </c>
      <c r="I98" s="20">
        <v>0</v>
      </c>
      <c r="J98" s="20">
        <v>1</v>
      </c>
      <c r="K98" s="20">
        <v>0</v>
      </c>
      <c r="L98" s="20">
        <v>0</v>
      </c>
      <c r="M98" s="20">
        <f t="shared" ref="M98:M106" si="60">SUM(K98:L98)</f>
        <v>0</v>
      </c>
      <c r="N98" s="20">
        <v>0</v>
      </c>
      <c r="O98" s="20">
        <v>0</v>
      </c>
      <c r="P98" s="20">
        <f t="shared" ref="P98:P106" si="61">SUM(N98:O98)</f>
        <v>0</v>
      </c>
      <c r="Q98" s="20">
        <v>0</v>
      </c>
      <c r="R98" s="20">
        <v>0</v>
      </c>
      <c r="S98" s="20">
        <f t="shared" ref="S98:S106" si="62">SUM(Q98:R98)</f>
        <v>0</v>
      </c>
      <c r="T98" s="20">
        <v>6</v>
      </c>
      <c r="U98" s="20">
        <v>0</v>
      </c>
      <c r="V98" s="20"/>
      <c r="W98" s="21">
        <v>0</v>
      </c>
      <c r="X98" s="21">
        <v>0</v>
      </c>
      <c r="Y98" s="21">
        <v>0</v>
      </c>
      <c r="Z98" s="21">
        <v>0</v>
      </c>
      <c r="AA98" s="21">
        <f t="shared" ref="AA98:AA106" si="63">SUM(W98:X98)</f>
        <v>0</v>
      </c>
    </row>
    <row r="99" spans="1:29" s="22" customFormat="1" ht="15" x14ac:dyDescent="0.25">
      <c r="A99" s="16">
        <v>2</v>
      </c>
      <c r="B99" s="17" t="s">
        <v>211</v>
      </c>
      <c r="C99" s="18" t="s">
        <v>42</v>
      </c>
      <c r="D99" s="26" t="s">
        <v>62</v>
      </c>
      <c r="E99" s="57" t="s">
        <v>208</v>
      </c>
      <c r="F99" s="16" t="s">
        <v>212</v>
      </c>
      <c r="G99" s="16" t="s">
        <v>208</v>
      </c>
      <c r="H99" s="20">
        <v>1</v>
      </c>
      <c r="I99" s="20">
        <v>0</v>
      </c>
      <c r="J99" s="20">
        <v>1</v>
      </c>
      <c r="K99" s="20">
        <v>0</v>
      </c>
      <c r="L99" s="20">
        <v>0</v>
      </c>
      <c r="M99" s="20">
        <f t="shared" si="60"/>
        <v>0</v>
      </c>
      <c r="N99" s="20">
        <v>0</v>
      </c>
      <c r="O99" s="20">
        <v>0</v>
      </c>
      <c r="P99" s="20">
        <f t="shared" si="61"/>
        <v>0</v>
      </c>
      <c r="Q99" s="20">
        <v>0</v>
      </c>
      <c r="R99" s="20">
        <v>0</v>
      </c>
      <c r="S99" s="20">
        <f t="shared" si="62"/>
        <v>0</v>
      </c>
      <c r="T99" s="20">
        <v>6</v>
      </c>
      <c r="U99" s="20">
        <v>0</v>
      </c>
      <c r="V99" s="20"/>
      <c r="W99" s="21">
        <v>0</v>
      </c>
      <c r="X99" s="21">
        <v>0</v>
      </c>
      <c r="Y99" s="21">
        <v>0</v>
      </c>
      <c r="Z99" s="21">
        <v>0</v>
      </c>
      <c r="AA99" s="21">
        <f t="shared" si="63"/>
        <v>0</v>
      </c>
    </row>
    <row r="100" spans="1:29" s="22" customFormat="1" ht="15" x14ac:dyDescent="0.25">
      <c r="A100" s="16">
        <v>3</v>
      </c>
      <c r="B100" s="17" t="s">
        <v>213</v>
      </c>
      <c r="C100" s="18" t="s">
        <v>42</v>
      </c>
      <c r="D100" s="26" t="s">
        <v>62</v>
      </c>
      <c r="E100" s="57" t="s">
        <v>208</v>
      </c>
      <c r="F100" s="44" t="s">
        <v>214</v>
      </c>
      <c r="G100" s="16" t="s">
        <v>208</v>
      </c>
      <c r="H100" s="20">
        <v>1</v>
      </c>
      <c r="I100" s="20">
        <v>0</v>
      </c>
      <c r="J100" s="20">
        <v>1</v>
      </c>
      <c r="K100" s="20">
        <v>0</v>
      </c>
      <c r="L100" s="20">
        <v>0</v>
      </c>
      <c r="M100" s="20">
        <f t="shared" si="60"/>
        <v>0</v>
      </c>
      <c r="N100" s="20">
        <v>0</v>
      </c>
      <c r="O100" s="20">
        <v>0</v>
      </c>
      <c r="P100" s="20">
        <f t="shared" si="61"/>
        <v>0</v>
      </c>
      <c r="Q100" s="20">
        <v>0</v>
      </c>
      <c r="R100" s="20">
        <v>0</v>
      </c>
      <c r="S100" s="20">
        <f t="shared" si="62"/>
        <v>0</v>
      </c>
      <c r="T100" s="20">
        <v>6</v>
      </c>
      <c r="U100" s="20">
        <v>0</v>
      </c>
      <c r="V100" s="20"/>
      <c r="W100" s="21">
        <v>0</v>
      </c>
      <c r="X100" s="21">
        <v>0</v>
      </c>
      <c r="Y100" s="21">
        <v>0</v>
      </c>
      <c r="Z100" s="21">
        <v>0</v>
      </c>
      <c r="AA100" s="21">
        <f t="shared" si="63"/>
        <v>0</v>
      </c>
    </row>
    <row r="101" spans="1:29" s="22" customFormat="1" ht="15" x14ac:dyDescent="0.25">
      <c r="A101" s="16">
        <v>4</v>
      </c>
      <c r="B101" s="17" t="s">
        <v>215</v>
      </c>
      <c r="C101" s="18" t="s">
        <v>42</v>
      </c>
      <c r="D101" s="26" t="s">
        <v>62</v>
      </c>
      <c r="E101" s="57" t="s">
        <v>208</v>
      </c>
      <c r="F101" s="16" t="s">
        <v>216</v>
      </c>
      <c r="G101" s="16" t="s">
        <v>208</v>
      </c>
      <c r="H101" s="20">
        <v>1</v>
      </c>
      <c r="I101" s="20">
        <v>0</v>
      </c>
      <c r="J101" s="20">
        <v>1</v>
      </c>
      <c r="K101" s="20">
        <v>0</v>
      </c>
      <c r="L101" s="20">
        <v>0</v>
      </c>
      <c r="M101" s="20">
        <f t="shared" si="60"/>
        <v>0</v>
      </c>
      <c r="N101" s="20">
        <v>0</v>
      </c>
      <c r="O101" s="20">
        <v>0</v>
      </c>
      <c r="P101" s="20">
        <f t="shared" si="61"/>
        <v>0</v>
      </c>
      <c r="Q101" s="20">
        <v>0</v>
      </c>
      <c r="R101" s="20">
        <v>0</v>
      </c>
      <c r="S101" s="20">
        <f t="shared" si="62"/>
        <v>0</v>
      </c>
      <c r="T101" s="20">
        <v>6</v>
      </c>
      <c r="U101" s="20">
        <v>0</v>
      </c>
      <c r="V101" s="20"/>
      <c r="W101" s="21">
        <v>0</v>
      </c>
      <c r="X101" s="21">
        <v>0</v>
      </c>
      <c r="Y101" s="21">
        <v>0</v>
      </c>
      <c r="Z101" s="21">
        <v>0</v>
      </c>
      <c r="AA101" s="21">
        <f t="shared" si="63"/>
        <v>0</v>
      </c>
    </row>
    <row r="102" spans="1:29" s="22" customFormat="1" ht="15" x14ac:dyDescent="0.25">
      <c r="A102" s="16">
        <v>5</v>
      </c>
      <c r="B102" s="17" t="s">
        <v>217</v>
      </c>
      <c r="C102" s="18" t="s">
        <v>42</v>
      </c>
      <c r="D102" s="26" t="s">
        <v>62</v>
      </c>
      <c r="E102" s="57" t="s">
        <v>208</v>
      </c>
      <c r="F102" s="16" t="s">
        <v>218</v>
      </c>
      <c r="G102" s="16" t="s">
        <v>208</v>
      </c>
      <c r="H102" s="20">
        <v>1</v>
      </c>
      <c r="I102" s="20">
        <v>0</v>
      </c>
      <c r="J102" s="20">
        <v>1</v>
      </c>
      <c r="K102" s="20">
        <v>0</v>
      </c>
      <c r="L102" s="20">
        <v>0</v>
      </c>
      <c r="M102" s="20">
        <f t="shared" si="60"/>
        <v>0</v>
      </c>
      <c r="N102" s="20">
        <v>0</v>
      </c>
      <c r="O102" s="20">
        <v>0</v>
      </c>
      <c r="P102" s="20">
        <f t="shared" si="61"/>
        <v>0</v>
      </c>
      <c r="Q102" s="20">
        <v>0</v>
      </c>
      <c r="R102" s="20">
        <v>0</v>
      </c>
      <c r="S102" s="20">
        <f t="shared" si="62"/>
        <v>0</v>
      </c>
      <c r="T102" s="20">
        <v>6</v>
      </c>
      <c r="U102" s="20">
        <v>0</v>
      </c>
      <c r="V102" s="20"/>
      <c r="W102" s="20">
        <v>0</v>
      </c>
      <c r="X102" s="20">
        <v>0</v>
      </c>
      <c r="Y102" s="20">
        <v>0</v>
      </c>
      <c r="Z102" s="20">
        <v>0</v>
      </c>
      <c r="AA102" s="21">
        <f t="shared" si="63"/>
        <v>0</v>
      </c>
    </row>
    <row r="103" spans="1:29" s="22" customFormat="1" ht="15" x14ac:dyDescent="0.25">
      <c r="A103" s="16">
        <v>6</v>
      </c>
      <c r="B103" s="17" t="s">
        <v>219</v>
      </c>
      <c r="C103" s="18" t="s">
        <v>42</v>
      </c>
      <c r="D103" s="26" t="s">
        <v>75</v>
      </c>
      <c r="E103" s="57" t="s">
        <v>208</v>
      </c>
      <c r="F103" s="16" t="s">
        <v>220</v>
      </c>
      <c r="G103" s="16" t="s">
        <v>208</v>
      </c>
      <c r="H103" s="20">
        <v>1</v>
      </c>
      <c r="I103" s="20">
        <v>0</v>
      </c>
      <c r="J103" s="20">
        <v>1</v>
      </c>
      <c r="K103" s="20">
        <v>0</v>
      </c>
      <c r="L103" s="20">
        <v>0</v>
      </c>
      <c r="M103" s="20">
        <f t="shared" si="60"/>
        <v>0</v>
      </c>
      <c r="N103" s="20">
        <v>0</v>
      </c>
      <c r="O103" s="20">
        <v>0</v>
      </c>
      <c r="P103" s="20">
        <f t="shared" si="61"/>
        <v>0</v>
      </c>
      <c r="Q103" s="20">
        <v>0</v>
      </c>
      <c r="R103" s="20">
        <v>0</v>
      </c>
      <c r="S103" s="20">
        <f t="shared" si="62"/>
        <v>0</v>
      </c>
      <c r="T103" s="20">
        <v>5</v>
      </c>
      <c r="U103" s="20">
        <v>0</v>
      </c>
      <c r="V103" s="20"/>
      <c r="W103" s="21">
        <v>0</v>
      </c>
      <c r="X103" s="21">
        <v>0</v>
      </c>
      <c r="Y103" s="21">
        <v>0</v>
      </c>
      <c r="Z103" s="21">
        <v>0</v>
      </c>
      <c r="AA103" s="21">
        <f t="shared" si="63"/>
        <v>0</v>
      </c>
    </row>
    <row r="104" spans="1:29" s="22" customFormat="1" x14ac:dyDescent="0.25">
      <c r="A104" s="16">
        <v>7</v>
      </c>
      <c r="B104" s="17" t="s">
        <v>221</v>
      </c>
      <c r="C104" s="18" t="s">
        <v>42</v>
      </c>
      <c r="D104" s="18" t="s">
        <v>89</v>
      </c>
      <c r="E104" s="57" t="s">
        <v>208</v>
      </c>
      <c r="F104" s="16" t="s">
        <v>222</v>
      </c>
      <c r="G104" s="16" t="s">
        <v>208</v>
      </c>
      <c r="H104" s="20">
        <v>1</v>
      </c>
      <c r="I104" s="20">
        <v>0</v>
      </c>
      <c r="J104" s="20">
        <v>1</v>
      </c>
      <c r="K104" s="20">
        <v>0</v>
      </c>
      <c r="L104" s="20">
        <v>0</v>
      </c>
      <c r="M104" s="20">
        <f t="shared" si="60"/>
        <v>0</v>
      </c>
      <c r="N104" s="20">
        <v>0</v>
      </c>
      <c r="O104" s="20">
        <v>0</v>
      </c>
      <c r="P104" s="20">
        <f t="shared" si="61"/>
        <v>0</v>
      </c>
      <c r="Q104" s="20">
        <v>0</v>
      </c>
      <c r="R104" s="20">
        <v>0</v>
      </c>
      <c r="S104" s="20">
        <f t="shared" si="62"/>
        <v>0</v>
      </c>
      <c r="T104" s="20">
        <v>6</v>
      </c>
      <c r="U104" s="20"/>
      <c r="V104" s="34"/>
      <c r="W104" s="21">
        <v>0</v>
      </c>
      <c r="X104" s="21">
        <v>0</v>
      </c>
      <c r="Y104" s="21">
        <v>0</v>
      </c>
      <c r="Z104" s="21">
        <v>0</v>
      </c>
      <c r="AA104" s="21">
        <f t="shared" si="63"/>
        <v>0</v>
      </c>
    </row>
    <row r="105" spans="1:29" s="22" customFormat="1" x14ac:dyDescent="0.25">
      <c r="A105" s="16">
        <v>8</v>
      </c>
      <c r="B105" s="17" t="s">
        <v>223</v>
      </c>
      <c r="C105" s="18" t="s">
        <v>42</v>
      </c>
      <c r="D105" s="18" t="s">
        <v>224</v>
      </c>
      <c r="E105" s="57" t="s">
        <v>208</v>
      </c>
      <c r="F105" s="16" t="s">
        <v>225</v>
      </c>
      <c r="G105" s="16" t="s">
        <v>208</v>
      </c>
      <c r="H105" s="20">
        <v>1</v>
      </c>
      <c r="I105" s="20">
        <v>0</v>
      </c>
      <c r="J105" s="20">
        <v>1</v>
      </c>
      <c r="K105" s="20">
        <v>0</v>
      </c>
      <c r="L105" s="20">
        <v>0</v>
      </c>
      <c r="M105" s="20">
        <f t="shared" si="60"/>
        <v>0</v>
      </c>
      <c r="N105" s="20">
        <v>0</v>
      </c>
      <c r="O105" s="20">
        <v>0</v>
      </c>
      <c r="P105" s="20">
        <f t="shared" si="61"/>
        <v>0</v>
      </c>
      <c r="Q105" s="20">
        <v>0</v>
      </c>
      <c r="R105" s="20">
        <v>0</v>
      </c>
      <c r="S105" s="20">
        <f t="shared" si="62"/>
        <v>0</v>
      </c>
      <c r="T105" s="20">
        <v>6</v>
      </c>
      <c r="U105" s="20">
        <v>0</v>
      </c>
      <c r="V105" s="20"/>
      <c r="W105" s="21">
        <v>0</v>
      </c>
      <c r="X105" s="21">
        <v>0</v>
      </c>
      <c r="Y105" s="21">
        <v>0</v>
      </c>
      <c r="Z105" s="21">
        <v>0</v>
      </c>
      <c r="AA105" s="21">
        <f t="shared" si="63"/>
        <v>0</v>
      </c>
    </row>
    <row r="106" spans="1:29" s="22" customFormat="1" x14ac:dyDescent="0.25">
      <c r="A106" s="16">
        <v>9</v>
      </c>
      <c r="B106" s="17" t="s">
        <v>226</v>
      </c>
      <c r="C106" s="18" t="s">
        <v>42</v>
      </c>
      <c r="D106" s="18" t="s">
        <v>89</v>
      </c>
      <c r="E106" s="57" t="s">
        <v>208</v>
      </c>
      <c r="F106" s="16" t="s">
        <v>227</v>
      </c>
      <c r="G106" s="16" t="s">
        <v>208</v>
      </c>
      <c r="H106" s="20">
        <v>1</v>
      </c>
      <c r="I106" s="20">
        <v>0</v>
      </c>
      <c r="J106" s="20">
        <v>1</v>
      </c>
      <c r="K106" s="20">
        <v>0</v>
      </c>
      <c r="L106" s="20">
        <v>0</v>
      </c>
      <c r="M106" s="20">
        <f t="shared" si="60"/>
        <v>0</v>
      </c>
      <c r="N106" s="20">
        <v>0</v>
      </c>
      <c r="O106" s="20">
        <v>0</v>
      </c>
      <c r="P106" s="20">
        <f t="shared" si="61"/>
        <v>0</v>
      </c>
      <c r="Q106" s="20">
        <v>0</v>
      </c>
      <c r="R106" s="20">
        <v>0</v>
      </c>
      <c r="S106" s="20">
        <f t="shared" si="62"/>
        <v>0</v>
      </c>
      <c r="T106" s="20">
        <v>6</v>
      </c>
      <c r="U106" s="20">
        <v>0</v>
      </c>
      <c r="V106" s="20"/>
      <c r="W106" s="21">
        <v>0</v>
      </c>
      <c r="X106" s="21">
        <v>0</v>
      </c>
      <c r="Y106" s="21">
        <v>0</v>
      </c>
      <c r="Z106" s="21">
        <v>0</v>
      </c>
      <c r="AA106" s="21">
        <f t="shared" si="63"/>
        <v>0</v>
      </c>
    </row>
    <row r="107" spans="1:29" s="97" customFormat="1" ht="21" customHeight="1" x14ac:dyDescent="0.25">
      <c r="A107" s="57"/>
      <c r="B107" s="98" t="s">
        <v>230</v>
      </c>
      <c r="C107" s="98"/>
      <c r="D107" s="98"/>
      <c r="E107" s="98"/>
      <c r="F107" s="47" t="s">
        <v>330</v>
      </c>
      <c r="G107" s="99"/>
      <c r="H107" s="100">
        <f t="shared" ref="H107:AA107" si="64">SUM(H98:H106)</f>
        <v>9</v>
      </c>
      <c r="I107" s="100">
        <f t="shared" si="64"/>
        <v>0</v>
      </c>
      <c r="J107" s="100">
        <f t="shared" si="64"/>
        <v>9</v>
      </c>
      <c r="K107" s="100">
        <f t="shared" si="64"/>
        <v>0</v>
      </c>
      <c r="L107" s="100">
        <f t="shared" si="64"/>
        <v>0</v>
      </c>
      <c r="M107" s="100">
        <f t="shared" si="64"/>
        <v>0</v>
      </c>
      <c r="N107" s="100">
        <f t="shared" si="64"/>
        <v>0</v>
      </c>
      <c r="O107" s="100">
        <f t="shared" si="64"/>
        <v>0</v>
      </c>
      <c r="P107" s="100">
        <f t="shared" si="64"/>
        <v>0</v>
      </c>
      <c r="Q107" s="100">
        <f t="shared" si="64"/>
        <v>0</v>
      </c>
      <c r="R107" s="100">
        <f t="shared" si="64"/>
        <v>0</v>
      </c>
      <c r="S107" s="100">
        <f t="shared" si="64"/>
        <v>0</v>
      </c>
      <c r="T107" s="100">
        <f t="shared" si="64"/>
        <v>53</v>
      </c>
      <c r="U107" s="100">
        <f t="shared" si="64"/>
        <v>0</v>
      </c>
      <c r="V107" s="100">
        <f t="shared" si="64"/>
        <v>0</v>
      </c>
      <c r="W107" s="100">
        <f t="shared" si="64"/>
        <v>0</v>
      </c>
      <c r="X107" s="100">
        <f t="shared" si="64"/>
        <v>0</v>
      </c>
      <c r="Y107" s="100">
        <f t="shared" si="64"/>
        <v>0</v>
      </c>
      <c r="Z107" s="100">
        <f t="shared" si="64"/>
        <v>0</v>
      </c>
      <c r="AA107" s="100">
        <f t="shared" si="64"/>
        <v>0</v>
      </c>
      <c r="AB107" s="101">
        <f>AA107</f>
        <v>0</v>
      </c>
    </row>
    <row r="108" spans="1:29" x14ac:dyDescent="0.25">
      <c r="A108" s="51" t="s">
        <v>231</v>
      </c>
      <c r="B108" s="52" t="s">
        <v>232</v>
      </c>
      <c r="C108" s="52"/>
      <c r="D108" s="52"/>
      <c r="E108" s="52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3"/>
      <c r="X108" s="53"/>
      <c r="Y108" s="53"/>
      <c r="Z108" s="53"/>
      <c r="AA108" s="53"/>
      <c r="AB108" s="50"/>
    </row>
    <row r="109" spans="1:29" s="22" customFormat="1" x14ac:dyDescent="0.25">
      <c r="A109" s="16"/>
      <c r="B109" s="46" t="s">
        <v>233</v>
      </c>
      <c r="C109" s="102"/>
      <c r="D109" s="102"/>
      <c r="E109" s="102"/>
      <c r="F109" s="103" t="s">
        <v>234</v>
      </c>
      <c r="G109" s="48"/>
      <c r="H109" s="49">
        <v>0</v>
      </c>
      <c r="I109" s="49">
        <v>0</v>
      </c>
      <c r="J109" s="49">
        <v>0</v>
      </c>
      <c r="K109" s="49">
        <v>0</v>
      </c>
      <c r="L109" s="49">
        <v>0</v>
      </c>
      <c r="M109" s="49">
        <v>0</v>
      </c>
      <c r="N109" s="49">
        <v>0</v>
      </c>
      <c r="O109" s="49">
        <v>0</v>
      </c>
      <c r="P109" s="49">
        <v>0</v>
      </c>
      <c r="Q109" s="49">
        <v>0</v>
      </c>
      <c r="R109" s="49">
        <v>0</v>
      </c>
      <c r="S109" s="49">
        <v>0</v>
      </c>
      <c r="T109" s="49">
        <v>0</v>
      </c>
      <c r="U109" s="49">
        <v>0</v>
      </c>
      <c r="V109" s="49">
        <v>0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104">
        <f>AA109</f>
        <v>0</v>
      </c>
    </row>
    <row r="110" spans="1:29" x14ac:dyDescent="0.25">
      <c r="A110" s="51" t="s">
        <v>235</v>
      </c>
      <c r="B110" s="52" t="s">
        <v>236</v>
      </c>
      <c r="C110" s="52"/>
      <c r="D110" s="52"/>
      <c r="E110" s="52"/>
      <c r="F110" s="54"/>
      <c r="G110" s="55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3"/>
      <c r="X110" s="53"/>
      <c r="Y110" s="53"/>
      <c r="Z110" s="53"/>
      <c r="AA110" s="53"/>
      <c r="AB110" s="50">
        <f>SUM(W109:X109)</f>
        <v>0</v>
      </c>
    </row>
    <row r="111" spans="1:29" s="22" customFormat="1" x14ac:dyDescent="0.25">
      <c r="A111" s="16">
        <v>1</v>
      </c>
      <c r="B111" s="17" t="s">
        <v>239</v>
      </c>
      <c r="C111" s="18" t="s">
        <v>42</v>
      </c>
      <c r="D111" s="18" t="s">
        <v>38</v>
      </c>
      <c r="E111" s="57" t="s">
        <v>237</v>
      </c>
      <c r="F111" s="16" t="s">
        <v>240</v>
      </c>
      <c r="G111" s="33" t="s">
        <v>238</v>
      </c>
      <c r="H111" s="20">
        <v>1</v>
      </c>
      <c r="I111" s="20">
        <v>0</v>
      </c>
      <c r="J111" s="20">
        <v>1</v>
      </c>
      <c r="K111" s="20">
        <v>0</v>
      </c>
      <c r="L111" s="20">
        <v>0</v>
      </c>
      <c r="M111" s="20">
        <f t="shared" ref="M111" si="65">SUM(K111:L111)</f>
        <v>0</v>
      </c>
      <c r="N111" s="20">
        <v>0</v>
      </c>
      <c r="O111" s="20">
        <v>0</v>
      </c>
      <c r="P111" s="20">
        <f t="shared" ref="P111" si="66">SUM(N111:O111)</f>
        <v>0</v>
      </c>
      <c r="Q111" s="20">
        <v>0</v>
      </c>
      <c r="R111" s="20">
        <v>0</v>
      </c>
      <c r="S111" s="20">
        <f t="shared" ref="S111" si="67">SUM(Q111:R111)</f>
        <v>0</v>
      </c>
      <c r="T111" s="20">
        <v>6</v>
      </c>
      <c r="U111" s="20">
        <v>0</v>
      </c>
      <c r="V111" s="20"/>
      <c r="W111" s="21">
        <v>0</v>
      </c>
      <c r="X111" s="21">
        <v>0</v>
      </c>
      <c r="Y111" s="21">
        <v>0</v>
      </c>
      <c r="Z111" s="21">
        <v>0</v>
      </c>
      <c r="AA111" s="21">
        <f t="shared" ref="AA111" si="68">SUM(W111:X111)</f>
        <v>0</v>
      </c>
    </row>
    <row r="112" spans="1:29" s="22" customFormat="1" x14ac:dyDescent="0.25">
      <c r="A112" s="19"/>
      <c r="B112" s="46" t="s">
        <v>241</v>
      </c>
      <c r="C112" s="46"/>
      <c r="D112" s="46"/>
      <c r="E112" s="46"/>
      <c r="F112" s="47" t="s">
        <v>331</v>
      </c>
      <c r="G112" s="48"/>
      <c r="H112" s="90">
        <f t="shared" ref="H112:AA112" si="69">SUM(H111:H111)</f>
        <v>1</v>
      </c>
      <c r="I112" s="49">
        <f t="shared" si="69"/>
        <v>0</v>
      </c>
      <c r="J112" s="49">
        <f t="shared" si="69"/>
        <v>1</v>
      </c>
      <c r="K112" s="49">
        <f t="shared" si="69"/>
        <v>0</v>
      </c>
      <c r="L112" s="49">
        <f t="shared" si="69"/>
        <v>0</v>
      </c>
      <c r="M112" s="49">
        <f t="shared" si="69"/>
        <v>0</v>
      </c>
      <c r="N112" s="49">
        <f t="shared" si="69"/>
        <v>0</v>
      </c>
      <c r="O112" s="49">
        <f t="shared" si="69"/>
        <v>0</v>
      </c>
      <c r="P112" s="49">
        <f t="shared" si="69"/>
        <v>0</v>
      </c>
      <c r="Q112" s="49">
        <f t="shared" si="69"/>
        <v>0</v>
      </c>
      <c r="R112" s="49">
        <f t="shared" si="69"/>
        <v>0</v>
      </c>
      <c r="S112" s="49">
        <f t="shared" si="69"/>
        <v>0</v>
      </c>
      <c r="T112" s="49">
        <f t="shared" si="69"/>
        <v>6</v>
      </c>
      <c r="U112" s="49">
        <f t="shared" si="69"/>
        <v>0</v>
      </c>
      <c r="V112" s="49">
        <f t="shared" si="69"/>
        <v>0</v>
      </c>
      <c r="W112" s="49">
        <f t="shared" si="69"/>
        <v>0</v>
      </c>
      <c r="X112" s="49">
        <f t="shared" si="69"/>
        <v>0</v>
      </c>
      <c r="Y112" s="49">
        <f t="shared" si="69"/>
        <v>0</v>
      </c>
      <c r="Z112" s="49">
        <f t="shared" si="69"/>
        <v>0</v>
      </c>
      <c r="AA112" s="49">
        <f t="shared" si="69"/>
        <v>0</v>
      </c>
      <c r="AB112" s="104">
        <f>AA112</f>
        <v>0</v>
      </c>
    </row>
    <row r="113" spans="1:28" x14ac:dyDescent="0.25">
      <c r="A113" s="51" t="s">
        <v>242</v>
      </c>
      <c r="B113" s="52" t="s">
        <v>243</v>
      </c>
      <c r="C113" s="52"/>
      <c r="D113" s="52"/>
      <c r="E113" s="52"/>
      <c r="F113" s="54"/>
      <c r="G113" s="9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2"/>
      <c r="X113" s="52"/>
      <c r="Y113" s="52"/>
      <c r="Z113" s="52"/>
      <c r="AA113" s="52"/>
      <c r="AB113" s="50"/>
    </row>
    <row r="114" spans="1:28" s="22" customFormat="1" ht="15" x14ac:dyDescent="0.25">
      <c r="A114" s="16">
        <v>1</v>
      </c>
      <c r="B114" s="17" t="s">
        <v>246</v>
      </c>
      <c r="C114" s="18" t="s">
        <v>42</v>
      </c>
      <c r="D114" s="26" t="s">
        <v>75</v>
      </c>
      <c r="E114" s="57" t="s">
        <v>244</v>
      </c>
      <c r="F114" s="16" t="s">
        <v>247</v>
      </c>
      <c r="G114" s="33" t="s">
        <v>244</v>
      </c>
      <c r="H114" s="20">
        <v>1</v>
      </c>
      <c r="I114" s="93" t="s">
        <v>248</v>
      </c>
      <c r="J114" s="20">
        <v>1</v>
      </c>
      <c r="K114" s="20">
        <v>0</v>
      </c>
      <c r="L114" s="20">
        <v>0</v>
      </c>
      <c r="M114" s="42">
        <f t="shared" ref="M114:M122" si="70">SUM(K114:L114)</f>
        <v>0</v>
      </c>
      <c r="N114" s="20">
        <v>0</v>
      </c>
      <c r="O114" s="20">
        <v>0</v>
      </c>
      <c r="P114" s="42">
        <f t="shared" ref="P114:P122" si="71">SUM(N114:O114)</f>
        <v>0</v>
      </c>
      <c r="Q114" s="20">
        <v>0</v>
      </c>
      <c r="R114" s="20">
        <v>0</v>
      </c>
      <c r="S114" s="42">
        <f t="shared" ref="S114:S122" si="72">SUM(Q114:R114)</f>
        <v>0</v>
      </c>
      <c r="T114" s="20">
        <v>0</v>
      </c>
      <c r="U114" s="20">
        <v>0</v>
      </c>
      <c r="V114" s="20"/>
      <c r="W114" s="21">
        <v>0</v>
      </c>
      <c r="X114" s="21">
        <v>0</v>
      </c>
      <c r="Y114" s="21">
        <v>0</v>
      </c>
      <c r="Z114" s="21">
        <v>0</v>
      </c>
      <c r="AA114" s="21">
        <f t="shared" ref="AA114:AA122" si="73">SUM(W114:X114)</f>
        <v>0</v>
      </c>
    </row>
    <row r="115" spans="1:28" s="86" customFormat="1" x14ac:dyDescent="0.25">
      <c r="A115" s="16">
        <v>2</v>
      </c>
      <c r="B115" s="17" t="s">
        <v>249</v>
      </c>
      <c r="C115" s="18" t="s">
        <v>42</v>
      </c>
      <c r="D115" s="105" t="s">
        <v>88</v>
      </c>
      <c r="E115" s="57" t="s">
        <v>244</v>
      </c>
      <c r="F115" s="16" t="s">
        <v>250</v>
      </c>
      <c r="G115" s="33" t="s">
        <v>245</v>
      </c>
      <c r="H115" s="20">
        <v>1</v>
      </c>
      <c r="I115" s="20">
        <v>0</v>
      </c>
      <c r="J115" s="20">
        <v>1</v>
      </c>
      <c r="K115" s="20">
        <v>0</v>
      </c>
      <c r="L115" s="20">
        <v>0</v>
      </c>
      <c r="M115" s="42">
        <f t="shared" si="70"/>
        <v>0</v>
      </c>
      <c r="N115" s="20">
        <v>0</v>
      </c>
      <c r="O115" s="20">
        <v>0</v>
      </c>
      <c r="P115" s="42">
        <f t="shared" si="71"/>
        <v>0</v>
      </c>
      <c r="Q115" s="20">
        <v>0</v>
      </c>
      <c r="R115" s="20">
        <v>0</v>
      </c>
      <c r="S115" s="42">
        <f t="shared" si="72"/>
        <v>0</v>
      </c>
      <c r="T115" s="20">
        <v>0</v>
      </c>
      <c r="U115" s="20">
        <v>0</v>
      </c>
      <c r="V115" s="20"/>
      <c r="W115" s="21">
        <v>0</v>
      </c>
      <c r="X115" s="21">
        <v>0</v>
      </c>
      <c r="Y115" s="21">
        <v>0</v>
      </c>
      <c r="Z115" s="21">
        <v>0</v>
      </c>
      <c r="AA115" s="21">
        <f t="shared" si="73"/>
        <v>0</v>
      </c>
      <c r="AB115" s="106"/>
    </row>
    <row r="116" spans="1:28" s="22" customFormat="1" ht="15" x14ac:dyDescent="0.25">
      <c r="A116" s="16">
        <v>3</v>
      </c>
      <c r="B116" s="17" t="s">
        <v>251</v>
      </c>
      <c r="C116" s="18" t="s">
        <v>42</v>
      </c>
      <c r="D116" s="26" t="s">
        <v>62</v>
      </c>
      <c r="E116" s="57" t="s">
        <v>244</v>
      </c>
      <c r="F116" s="16" t="s">
        <v>252</v>
      </c>
      <c r="G116" s="33" t="s">
        <v>245</v>
      </c>
      <c r="H116" s="20">
        <v>1</v>
      </c>
      <c r="I116" s="20">
        <v>0</v>
      </c>
      <c r="J116" s="20">
        <v>1</v>
      </c>
      <c r="K116" s="20">
        <v>0</v>
      </c>
      <c r="L116" s="20">
        <v>0</v>
      </c>
      <c r="M116" s="42">
        <f t="shared" si="70"/>
        <v>0</v>
      </c>
      <c r="N116" s="20">
        <v>0</v>
      </c>
      <c r="O116" s="20">
        <v>0</v>
      </c>
      <c r="P116" s="42">
        <f t="shared" si="71"/>
        <v>0</v>
      </c>
      <c r="Q116" s="20">
        <v>0</v>
      </c>
      <c r="R116" s="20">
        <v>0</v>
      </c>
      <c r="S116" s="42">
        <f t="shared" si="72"/>
        <v>0</v>
      </c>
      <c r="T116" s="20">
        <v>3</v>
      </c>
      <c r="U116" s="20">
        <v>0</v>
      </c>
      <c r="V116" s="20"/>
      <c r="W116" s="21">
        <v>0</v>
      </c>
      <c r="X116" s="21">
        <v>0</v>
      </c>
      <c r="Y116" s="21">
        <v>0</v>
      </c>
      <c r="Z116" s="21">
        <v>0</v>
      </c>
      <c r="AA116" s="21">
        <f t="shared" si="73"/>
        <v>0</v>
      </c>
    </row>
    <row r="117" spans="1:28" s="22" customFormat="1" ht="15" x14ac:dyDescent="0.25">
      <c r="A117" s="16">
        <v>4</v>
      </c>
      <c r="B117" s="17" t="s">
        <v>253</v>
      </c>
      <c r="C117" s="18" t="s">
        <v>42</v>
      </c>
      <c r="D117" s="26" t="s">
        <v>62</v>
      </c>
      <c r="E117" s="57" t="s">
        <v>244</v>
      </c>
      <c r="F117" s="18" t="s">
        <v>254</v>
      </c>
      <c r="G117" s="33" t="s">
        <v>245</v>
      </c>
      <c r="H117" s="20">
        <v>1</v>
      </c>
      <c r="I117" s="20">
        <v>0</v>
      </c>
      <c r="J117" s="20">
        <v>1</v>
      </c>
      <c r="K117" s="20">
        <v>0</v>
      </c>
      <c r="L117" s="20">
        <v>0</v>
      </c>
      <c r="M117" s="42">
        <f t="shared" si="70"/>
        <v>0</v>
      </c>
      <c r="N117" s="20">
        <v>0</v>
      </c>
      <c r="O117" s="20">
        <v>0</v>
      </c>
      <c r="P117" s="42">
        <f t="shared" si="71"/>
        <v>0</v>
      </c>
      <c r="Q117" s="20">
        <v>0</v>
      </c>
      <c r="R117" s="20">
        <v>0</v>
      </c>
      <c r="S117" s="42">
        <f t="shared" si="72"/>
        <v>0</v>
      </c>
      <c r="T117" s="20">
        <v>3</v>
      </c>
      <c r="U117" s="20">
        <v>0</v>
      </c>
      <c r="V117" s="20"/>
      <c r="W117" s="21">
        <v>0</v>
      </c>
      <c r="X117" s="21">
        <v>0</v>
      </c>
      <c r="Y117" s="21">
        <v>0</v>
      </c>
      <c r="Z117" s="21">
        <v>0</v>
      </c>
      <c r="AA117" s="21">
        <f t="shared" si="73"/>
        <v>0</v>
      </c>
    </row>
    <row r="118" spans="1:28" s="22" customFormat="1" x14ac:dyDescent="0.25">
      <c r="A118" s="16">
        <v>5</v>
      </c>
      <c r="B118" s="17" t="s">
        <v>255</v>
      </c>
      <c r="C118" s="18" t="s">
        <v>42</v>
      </c>
      <c r="D118" s="18" t="s">
        <v>89</v>
      </c>
      <c r="E118" s="57" t="s">
        <v>244</v>
      </c>
      <c r="F118" s="16" t="s">
        <v>256</v>
      </c>
      <c r="G118" s="33" t="s">
        <v>245</v>
      </c>
      <c r="H118" s="20">
        <v>1</v>
      </c>
      <c r="I118" s="20">
        <v>0</v>
      </c>
      <c r="J118" s="20">
        <v>1</v>
      </c>
      <c r="K118" s="20">
        <v>0</v>
      </c>
      <c r="L118" s="20">
        <v>0</v>
      </c>
      <c r="M118" s="42">
        <f t="shared" si="70"/>
        <v>0</v>
      </c>
      <c r="N118" s="20">
        <v>0</v>
      </c>
      <c r="O118" s="20">
        <v>0</v>
      </c>
      <c r="P118" s="42">
        <f t="shared" si="71"/>
        <v>0</v>
      </c>
      <c r="Q118" s="20">
        <v>0</v>
      </c>
      <c r="R118" s="20">
        <v>0</v>
      </c>
      <c r="S118" s="42">
        <f t="shared" si="72"/>
        <v>0</v>
      </c>
      <c r="T118" s="20">
        <v>3</v>
      </c>
      <c r="U118" s="20">
        <v>0</v>
      </c>
      <c r="V118" s="20"/>
      <c r="W118" s="21">
        <v>0</v>
      </c>
      <c r="X118" s="21">
        <v>0</v>
      </c>
      <c r="Y118" s="21">
        <v>0</v>
      </c>
      <c r="Z118" s="21">
        <v>0</v>
      </c>
      <c r="AA118" s="21">
        <f t="shared" si="73"/>
        <v>0</v>
      </c>
    </row>
    <row r="119" spans="1:28" s="22" customFormat="1" x14ac:dyDescent="0.25">
      <c r="A119" s="16">
        <v>6</v>
      </c>
      <c r="B119" s="17" t="s">
        <v>257</v>
      </c>
      <c r="C119" s="18" t="s">
        <v>42</v>
      </c>
      <c r="D119" s="18" t="s">
        <v>89</v>
      </c>
      <c r="E119" s="57" t="s">
        <v>244</v>
      </c>
      <c r="F119" s="16" t="s">
        <v>258</v>
      </c>
      <c r="G119" s="33" t="s">
        <v>245</v>
      </c>
      <c r="H119" s="20">
        <v>1</v>
      </c>
      <c r="I119" s="20">
        <v>0</v>
      </c>
      <c r="J119" s="20">
        <v>1</v>
      </c>
      <c r="K119" s="20">
        <v>0</v>
      </c>
      <c r="L119" s="20">
        <v>0</v>
      </c>
      <c r="M119" s="42">
        <f t="shared" si="70"/>
        <v>0</v>
      </c>
      <c r="N119" s="20">
        <v>0</v>
      </c>
      <c r="O119" s="20">
        <v>0</v>
      </c>
      <c r="P119" s="42">
        <f t="shared" si="71"/>
        <v>0</v>
      </c>
      <c r="Q119" s="20">
        <v>0</v>
      </c>
      <c r="R119" s="20">
        <v>0</v>
      </c>
      <c r="S119" s="42">
        <f t="shared" si="72"/>
        <v>0</v>
      </c>
      <c r="T119" s="20">
        <v>3</v>
      </c>
      <c r="U119" s="20">
        <v>0</v>
      </c>
      <c r="V119" s="20"/>
      <c r="W119" s="21">
        <v>0</v>
      </c>
      <c r="X119" s="21">
        <v>0</v>
      </c>
      <c r="Y119" s="21">
        <v>0</v>
      </c>
      <c r="Z119" s="21">
        <v>0</v>
      </c>
      <c r="AA119" s="21">
        <f t="shared" si="73"/>
        <v>0</v>
      </c>
    </row>
    <row r="120" spans="1:28" s="22" customFormat="1" x14ac:dyDescent="0.25">
      <c r="A120" s="16">
        <v>7</v>
      </c>
      <c r="B120" s="17" t="s">
        <v>259</v>
      </c>
      <c r="C120" s="18" t="s">
        <v>42</v>
      </c>
      <c r="D120" s="18" t="s">
        <v>90</v>
      </c>
      <c r="E120" s="57" t="s">
        <v>244</v>
      </c>
      <c r="F120" s="16" t="s">
        <v>260</v>
      </c>
      <c r="G120" s="33" t="s">
        <v>245</v>
      </c>
      <c r="H120" s="20">
        <v>1</v>
      </c>
      <c r="I120" s="20">
        <v>0</v>
      </c>
      <c r="J120" s="20">
        <v>1</v>
      </c>
      <c r="K120" s="20">
        <v>0</v>
      </c>
      <c r="L120" s="20">
        <v>0</v>
      </c>
      <c r="M120" s="20">
        <f t="shared" si="70"/>
        <v>0</v>
      </c>
      <c r="N120" s="20">
        <v>0</v>
      </c>
      <c r="O120" s="20">
        <v>0</v>
      </c>
      <c r="P120" s="20">
        <f t="shared" si="71"/>
        <v>0</v>
      </c>
      <c r="Q120" s="20">
        <v>0</v>
      </c>
      <c r="R120" s="20">
        <v>0</v>
      </c>
      <c r="S120" s="20">
        <f t="shared" si="72"/>
        <v>0</v>
      </c>
      <c r="T120" s="20">
        <v>3</v>
      </c>
      <c r="U120" s="20">
        <v>0</v>
      </c>
      <c r="V120" s="20"/>
      <c r="W120" s="21">
        <v>0</v>
      </c>
      <c r="X120" s="21">
        <v>0</v>
      </c>
      <c r="Y120" s="21">
        <v>0</v>
      </c>
      <c r="Z120" s="21">
        <v>0</v>
      </c>
      <c r="AA120" s="21">
        <f t="shared" si="73"/>
        <v>0</v>
      </c>
    </row>
    <row r="121" spans="1:28" s="22" customFormat="1" x14ac:dyDescent="0.25">
      <c r="A121" s="16">
        <v>8</v>
      </c>
      <c r="B121" s="17" t="s">
        <v>261</v>
      </c>
      <c r="C121" s="18" t="s">
        <v>42</v>
      </c>
      <c r="D121" s="18" t="s">
        <v>262</v>
      </c>
      <c r="E121" s="57" t="s">
        <v>244</v>
      </c>
      <c r="F121" s="16" t="s">
        <v>263</v>
      </c>
      <c r="G121" s="33" t="s">
        <v>245</v>
      </c>
      <c r="H121" s="20">
        <v>1</v>
      </c>
      <c r="I121" s="20">
        <v>0</v>
      </c>
      <c r="J121" s="20">
        <v>1</v>
      </c>
      <c r="K121" s="20">
        <v>0</v>
      </c>
      <c r="L121" s="20">
        <v>0</v>
      </c>
      <c r="M121" s="42">
        <f t="shared" si="70"/>
        <v>0</v>
      </c>
      <c r="N121" s="20">
        <v>0</v>
      </c>
      <c r="O121" s="20">
        <v>0</v>
      </c>
      <c r="P121" s="20">
        <f t="shared" si="71"/>
        <v>0</v>
      </c>
      <c r="Q121" s="20">
        <v>0</v>
      </c>
      <c r="R121" s="20">
        <v>0</v>
      </c>
      <c r="S121" s="20">
        <f t="shared" si="72"/>
        <v>0</v>
      </c>
      <c r="T121" s="20">
        <v>3</v>
      </c>
      <c r="U121" s="20">
        <v>0</v>
      </c>
      <c r="V121" s="20"/>
      <c r="W121" s="21">
        <v>0</v>
      </c>
      <c r="X121" s="21">
        <v>0</v>
      </c>
      <c r="Y121" s="21">
        <v>0</v>
      </c>
      <c r="Z121" s="21">
        <v>0</v>
      </c>
      <c r="AA121" s="21">
        <f t="shared" si="73"/>
        <v>0</v>
      </c>
    </row>
    <row r="122" spans="1:28" s="22" customFormat="1" x14ac:dyDescent="0.25">
      <c r="A122" s="16">
        <v>9</v>
      </c>
      <c r="B122" s="17" t="s">
        <v>264</v>
      </c>
      <c r="C122" s="18" t="s">
        <v>42</v>
      </c>
      <c r="D122" s="18" t="s">
        <v>262</v>
      </c>
      <c r="E122" s="57" t="s">
        <v>244</v>
      </c>
      <c r="F122" s="16" t="s">
        <v>265</v>
      </c>
      <c r="G122" s="33" t="s">
        <v>245</v>
      </c>
      <c r="H122" s="20">
        <v>1</v>
      </c>
      <c r="I122" s="20">
        <v>0</v>
      </c>
      <c r="J122" s="20">
        <v>1</v>
      </c>
      <c r="K122" s="20">
        <v>0</v>
      </c>
      <c r="L122" s="20">
        <v>0</v>
      </c>
      <c r="M122" s="42">
        <f t="shared" si="70"/>
        <v>0</v>
      </c>
      <c r="N122" s="20">
        <v>0</v>
      </c>
      <c r="O122" s="20">
        <v>0</v>
      </c>
      <c r="P122" s="20">
        <f t="shared" si="71"/>
        <v>0</v>
      </c>
      <c r="Q122" s="20">
        <v>0</v>
      </c>
      <c r="R122" s="20">
        <v>0</v>
      </c>
      <c r="S122" s="20">
        <f t="shared" si="72"/>
        <v>0</v>
      </c>
      <c r="T122" s="20">
        <v>3</v>
      </c>
      <c r="U122" s="20">
        <v>0</v>
      </c>
      <c r="V122" s="20"/>
      <c r="W122" s="21">
        <v>0</v>
      </c>
      <c r="X122" s="21">
        <v>0</v>
      </c>
      <c r="Y122" s="21">
        <v>0</v>
      </c>
      <c r="Z122" s="21">
        <v>0</v>
      </c>
      <c r="AA122" s="21">
        <f t="shared" si="73"/>
        <v>0</v>
      </c>
    </row>
    <row r="123" spans="1:28" s="22" customFormat="1" x14ac:dyDescent="0.25">
      <c r="A123" s="16">
        <v>10</v>
      </c>
      <c r="B123" s="107" t="s">
        <v>228</v>
      </c>
      <c r="C123" s="18" t="s">
        <v>42</v>
      </c>
      <c r="D123" s="18" t="s">
        <v>89</v>
      </c>
      <c r="E123" s="57" t="s">
        <v>208</v>
      </c>
      <c r="F123" s="18" t="s">
        <v>229</v>
      </c>
      <c r="G123" s="18" t="s">
        <v>208</v>
      </c>
      <c r="H123" s="76">
        <v>1</v>
      </c>
      <c r="I123" s="76">
        <v>0</v>
      </c>
      <c r="J123" s="76">
        <v>1</v>
      </c>
      <c r="K123" s="76">
        <v>100</v>
      </c>
      <c r="L123" s="76">
        <v>24</v>
      </c>
      <c r="M123" s="76">
        <f>SUM(K123:L123)</f>
        <v>124</v>
      </c>
      <c r="N123" s="76">
        <v>5</v>
      </c>
      <c r="O123" s="76">
        <v>2</v>
      </c>
      <c r="P123" s="76">
        <f>SUM(N123:O123)</f>
        <v>7</v>
      </c>
      <c r="Q123" s="76">
        <v>1</v>
      </c>
      <c r="R123" s="76">
        <v>0</v>
      </c>
      <c r="S123" s="76">
        <f>SUM(Q123:R123)</f>
        <v>1</v>
      </c>
      <c r="T123" s="76">
        <v>6</v>
      </c>
      <c r="U123" s="76">
        <v>1</v>
      </c>
      <c r="V123" s="77" t="s">
        <v>306</v>
      </c>
      <c r="W123" s="78">
        <v>61716551</v>
      </c>
      <c r="X123" s="78">
        <v>959360652</v>
      </c>
      <c r="Y123" s="78">
        <v>1148684098</v>
      </c>
      <c r="Z123" s="78">
        <v>1903851</v>
      </c>
      <c r="AA123" s="78">
        <f>SUM(W123:X123)</f>
        <v>1021077203</v>
      </c>
    </row>
    <row r="124" spans="1:28" x14ac:dyDescent="0.25">
      <c r="A124" s="19"/>
      <c r="B124" s="46" t="s">
        <v>266</v>
      </c>
      <c r="C124" s="46"/>
      <c r="D124" s="46"/>
      <c r="E124" s="46"/>
      <c r="F124" s="47" t="s">
        <v>332</v>
      </c>
      <c r="G124" s="48"/>
      <c r="H124" s="49">
        <f t="shared" ref="H124:AA124" si="74">SUM(H114:H123)</f>
        <v>10</v>
      </c>
      <c r="I124" s="49">
        <f t="shared" si="74"/>
        <v>0</v>
      </c>
      <c r="J124" s="49">
        <f t="shared" si="74"/>
        <v>10</v>
      </c>
      <c r="K124" s="49">
        <f t="shared" si="74"/>
        <v>100</v>
      </c>
      <c r="L124" s="49">
        <f t="shared" si="74"/>
        <v>24</v>
      </c>
      <c r="M124" s="49">
        <f t="shared" si="74"/>
        <v>124</v>
      </c>
      <c r="N124" s="49">
        <f t="shared" si="74"/>
        <v>5</v>
      </c>
      <c r="O124" s="49">
        <f t="shared" si="74"/>
        <v>2</v>
      </c>
      <c r="P124" s="49">
        <f t="shared" si="74"/>
        <v>7</v>
      </c>
      <c r="Q124" s="49">
        <f t="shared" si="74"/>
        <v>1</v>
      </c>
      <c r="R124" s="49">
        <f t="shared" si="74"/>
        <v>0</v>
      </c>
      <c r="S124" s="49">
        <f t="shared" si="74"/>
        <v>1</v>
      </c>
      <c r="T124" s="49">
        <f t="shared" si="74"/>
        <v>27</v>
      </c>
      <c r="U124" s="49">
        <f t="shared" si="74"/>
        <v>1</v>
      </c>
      <c r="V124" s="49">
        <f t="shared" si="74"/>
        <v>0</v>
      </c>
      <c r="W124" s="49">
        <f t="shared" si="74"/>
        <v>61716551</v>
      </c>
      <c r="X124" s="49">
        <f t="shared" si="74"/>
        <v>959360652</v>
      </c>
      <c r="Y124" s="49">
        <f t="shared" si="74"/>
        <v>1148684098</v>
      </c>
      <c r="Z124" s="49">
        <f t="shared" si="74"/>
        <v>1903851</v>
      </c>
      <c r="AA124" s="49">
        <f t="shared" si="74"/>
        <v>1021077203</v>
      </c>
      <c r="AB124" s="50">
        <f>AA124</f>
        <v>1021077203</v>
      </c>
    </row>
    <row r="125" spans="1:28" x14ac:dyDescent="0.25">
      <c r="A125" s="295" t="s">
        <v>11</v>
      </c>
      <c r="B125" s="295" t="s">
        <v>12</v>
      </c>
      <c r="C125" s="295" t="s">
        <v>13</v>
      </c>
      <c r="D125" s="295" t="s">
        <v>14</v>
      </c>
      <c r="E125" s="295" t="s">
        <v>12</v>
      </c>
      <c r="F125" s="295" t="s">
        <v>15</v>
      </c>
      <c r="G125" s="295" t="s">
        <v>16</v>
      </c>
      <c r="H125" s="300" t="s">
        <v>17</v>
      </c>
      <c r="I125" s="303" t="s">
        <v>18</v>
      </c>
      <c r="J125" s="300" t="s">
        <v>19</v>
      </c>
      <c r="K125" s="306" t="s">
        <v>20</v>
      </c>
      <c r="L125" s="307"/>
      <c r="M125" s="308"/>
      <c r="N125" s="306" t="s">
        <v>21</v>
      </c>
      <c r="O125" s="307"/>
      <c r="P125" s="308"/>
      <c r="Q125" s="306" t="s">
        <v>22</v>
      </c>
      <c r="R125" s="307"/>
      <c r="S125" s="308"/>
      <c r="T125" s="300" t="s">
        <v>23</v>
      </c>
      <c r="U125" s="295" t="s">
        <v>24</v>
      </c>
      <c r="V125" s="295" t="s">
        <v>25</v>
      </c>
      <c r="W125" s="300" t="s">
        <v>26</v>
      </c>
      <c r="X125" s="300" t="s">
        <v>27</v>
      </c>
      <c r="Y125" s="300" t="s">
        <v>28</v>
      </c>
      <c r="Z125" s="300" t="s">
        <v>29</v>
      </c>
      <c r="AA125" s="300" t="s">
        <v>30</v>
      </c>
      <c r="AB125" s="50"/>
    </row>
    <row r="126" spans="1:28" x14ac:dyDescent="0.25">
      <c r="A126" s="296"/>
      <c r="B126" s="296"/>
      <c r="C126" s="296"/>
      <c r="D126" s="296"/>
      <c r="E126" s="296"/>
      <c r="F126" s="296"/>
      <c r="G126" s="296"/>
      <c r="H126" s="301"/>
      <c r="I126" s="304"/>
      <c r="J126" s="301"/>
      <c r="K126" s="309" t="s">
        <v>31</v>
      </c>
      <c r="L126" s="309" t="s">
        <v>32</v>
      </c>
      <c r="M126" s="311" t="s">
        <v>33</v>
      </c>
      <c r="N126" s="309" t="s">
        <v>31</v>
      </c>
      <c r="O126" s="309" t="s">
        <v>32</v>
      </c>
      <c r="P126" s="311" t="s">
        <v>34</v>
      </c>
      <c r="Q126" s="309" t="s">
        <v>31</v>
      </c>
      <c r="R126" s="309" t="s">
        <v>32</v>
      </c>
      <c r="S126" s="311" t="s">
        <v>35</v>
      </c>
      <c r="T126" s="301"/>
      <c r="U126" s="296"/>
      <c r="V126" s="296"/>
      <c r="W126" s="301"/>
      <c r="X126" s="301"/>
      <c r="Y126" s="301"/>
      <c r="Z126" s="301"/>
      <c r="AA126" s="301"/>
      <c r="AB126" s="50"/>
    </row>
    <row r="127" spans="1:28" x14ac:dyDescent="0.25">
      <c r="A127" s="297"/>
      <c r="B127" s="297"/>
      <c r="C127" s="297"/>
      <c r="D127" s="297"/>
      <c r="E127" s="297"/>
      <c r="F127" s="297"/>
      <c r="G127" s="297"/>
      <c r="H127" s="302"/>
      <c r="I127" s="305"/>
      <c r="J127" s="302"/>
      <c r="K127" s="310"/>
      <c r="L127" s="310"/>
      <c r="M127" s="312"/>
      <c r="N127" s="310"/>
      <c r="O127" s="310"/>
      <c r="P127" s="312"/>
      <c r="Q127" s="310"/>
      <c r="R127" s="310"/>
      <c r="S127" s="312"/>
      <c r="T127" s="302"/>
      <c r="U127" s="297"/>
      <c r="V127" s="297"/>
      <c r="W127" s="302"/>
      <c r="X127" s="302"/>
      <c r="Y127" s="302"/>
      <c r="Z127" s="302"/>
      <c r="AA127" s="302"/>
      <c r="AB127" s="50"/>
    </row>
    <row r="128" spans="1:28" s="56" customFormat="1" x14ac:dyDescent="0.25">
      <c r="A128" s="51" t="s">
        <v>267</v>
      </c>
      <c r="B128" s="52" t="s">
        <v>268</v>
      </c>
      <c r="C128" s="52"/>
      <c r="D128" s="52"/>
      <c r="E128" s="52"/>
      <c r="F128" s="54"/>
      <c r="G128" s="55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3"/>
      <c r="X128" s="53"/>
      <c r="Y128" s="53"/>
      <c r="Z128" s="53"/>
      <c r="AA128" s="53"/>
    </row>
    <row r="129" spans="1:29" s="22" customFormat="1" x14ac:dyDescent="0.25">
      <c r="A129" s="16">
        <v>1</v>
      </c>
      <c r="B129" s="17" t="s">
        <v>271</v>
      </c>
      <c r="C129" s="18" t="s">
        <v>42</v>
      </c>
      <c r="D129" s="18" t="s">
        <v>90</v>
      </c>
      <c r="E129" s="19" t="s">
        <v>269</v>
      </c>
      <c r="F129" s="16" t="s">
        <v>272</v>
      </c>
      <c r="G129" s="33" t="s">
        <v>270</v>
      </c>
      <c r="H129" s="20">
        <v>1</v>
      </c>
      <c r="I129" s="20">
        <v>0</v>
      </c>
      <c r="J129" s="20">
        <v>1</v>
      </c>
      <c r="K129" s="20">
        <v>0</v>
      </c>
      <c r="L129" s="20">
        <v>0</v>
      </c>
      <c r="M129" s="20">
        <f t="shared" ref="M129:M130" si="75">SUM(K129:L129)</f>
        <v>0</v>
      </c>
      <c r="N129" s="20">
        <v>0</v>
      </c>
      <c r="O129" s="20">
        <v>0</v>
      </c>
      <c r="P129" s="20">
        <f t="shared" ref="P129:P130" si="76">SUM(N129:O129)</f>
        <v>0</v>
      </c>
      <c r="Q129" s="20">
        <v>0</v>
      </c>
      <c r="R129" s="20">
        <v>0</v>
      </c>
      <c r="S129" s="20">
        <f t="shared" ref="S129:S130" si="77">SUM(Q129:R129)</f>
        <v>0</v>
      </c>
      <c r="T129" s="20">
        <v>6</v>
      </c>
      <c r="U129" s="20">
        <v>0</v>
      </c>
      <c r="V129" s="20"/>
      <c r="W129" s="21">
        <v>0</v>
      </c>
      <c r="X129" s="21">
        <v>0</v>
      </c>
      <c r="Y129" s="21">
        <v>0</v>
      </c>
      <c r="Z129" s="21">
        <v>0</v>
      </c>
      <c r="AA129" s="21">
        <f t="shared" ref="AA129:AA130" si="78">SUM(W129:X129)</f>
        <v>0</v>
      </c>
    </row>
    <row r="130" spans="1:29" s="22" customFormat="1" x14ac:dyDescent="0.25">
      <c r="A130" s="16">
        <v>2</v>
      </c>
      <c r="B130" s="108" t="s">
        <v>273</v>
      </c>
      <c r="C130" s="59" t="s">
        <v>42</v>
      </c>
      <c r="D130" s="59" t="s">
        <v>89</v>
      </c>
      <c r="E130" s="109" t="s">
        <v>269</v>
      </c>
      <c r="F130" s="110" t="s">
        <v>274</v>
      </c>
      <c r="G130" s="111" t="s">
        <v>270</v>
      </c>
      <c r="H130" s="112">
        <v>1</v>
      </c>
      <c r="I130" s="112">
        <v>0</v>
      </c>
      <c r="J130" s="112">
        <v>1</v>
      </c>
      <c r="K130" s="112">
        <v>0</v>
      </c>
      <c r="L130" s="112">
        <v>0</v>
      </c>
      <c r="M130" s="42">
        <f t="shared" si="75"/>
        <v>0</v>
      </c>
      <c r="N130" s="112">
        <v>0</v>
      </c>
      <c r="O130" s="112">
        <v>0</v>
      </c>
      <c r="P130" s="42">
        <f t="shared" si="76"/>
        <v>0</v>
      </c>
      <c r="Q130" s="112">
        <v>0</v>
      </c>
      <c r="R130" s="112">
        <v>0</v>
      </c>
      <c r="S130" s="42">
        <f t="shared" si="77"/>
        <v>0</v>
      </c>
      <c r="T130" s="112">
        <v>6</v>
      </c>
      <c r="U130" s="112">
        <v>0</v>
      </c>
      <c r="V130" s="112"/>
      <c r="W130" s="113">
        <v>0</v>
      </c>
      <c r="X130" s="113">
        <v>0</v>
      </c>
      <c r="Y130" s="113">
        <v>0</v>
      </c>
      <c r="Z130" s="113">
        <v>0</v>
      </c>
      <c r="AA130" s="32">
        <f t="shared" si="78"/>
        <v>0</v>
      </c>
    </row>
    <row r="131" spans="1:29" x14ac:dyDescent="0.25">
      <c r="A131" s="114"/>
      <c r="B131" s="115" t="s">
        <v>275</v>
      </c>
      <c r="C131" s="116"/>
      <c r="D131" s="116"/>
      <c r="E131" s="116"/>
      <c r="F131" s="117" t="s">
        <v>333</v>
      </c>
      <c r="G131" s="118"/>
      <c r="H131" s="119">
        <f t="shared" ref="H131:AA131" si="79">SUM(H129:H130)</f>
        <v>2</v>
      </c>
      <c r="I131" s="119">
        <f t="shared" si="79"/>
        <v>0</v>
      </c>
      <c r="J131" s="119">
        <f t="shared" si="79"/>
        <v>2</v>
      </c>
      <c r="K131" s="119">
        <f t="shared" si="79"/>
        <v>0</v>
      </c>
      <c r="L131" s="119">
        <f t="shared" si="79"/>
        <v>0</v>
      </c>
      <c r="M131" s="119">
        <f t="shared" si="79"/>
        <v>0</v>
      </c>
      <c r="N131" s="119">
        <f t="shared" si="79"/>
        <v>0</v>
      </c>
      <c r="O131" s="119">
        <f t="shared" si="79"/>
        <v>0</v>
      </c>
      <c r="P131" s="119">
        <f t="shared" si="79"/>
        <v>0</v>
      </c>
      <c r="Q131" s="119">
        <f t="shared" si="79"/>
        <v>0</v>
      </c>
      <c r="R131" s="119">
        <f t="shared" si="79"/>
        <v>0</v>
      </c>
      <c r="S131" s="119">
        <f t="shared" si="79"/>
        <v>0</v>
      </c>
      <c r="T131" s="119">
        <f t="shared" si="79"/>
        <v>12</v>
      </c>
      <c r="U131" s="119">
        <f t="shared" si="79"/>
        <v>0</v>
      </c>
      <c r="V131" s="119">
        <f t="shared" si="79"/>
        <v>0</v>
      </c>
      <c r="W131" s="119">
        <f t="shared" si="79"/>
        <v>0</v>
      </c>
      <c r="X131" s="119">
        <f t="shared" si="79"/>
        <v>0</v>
      </c>
      <c r="Y131" s="119">
        <f t="shared" si="79"/>
        <v>0</v>
      </c>
      <c r="Z131" s="119">
        <f t="shared" si="79"/>
        <v>0</v>
      </c>
      <c r="AA131" s="119">
        <f t="shared" si="79"/>
        <v>0</v>
      </c>
      <c r="AB131" s="50">
        <f>AA131</f>
        <v>0</v>
      </c>
    </row>
    <row r="132" spans="1:29" s="123" customFormat="1" x14ac:dyDescent="0.25">
      <c r="A132" s="120"/>
      <c r="B132" s="314" t="s">
        <v>276</v>
      </c>
      <c r="C132" s="121"/>
      <c r="D132" s="121"/>
      <c r="E132" s="121"/>
      <c r="F132" s="316" t="s">
        <v>336</v>
      </c>
      <c r="G132" s="122"/>
      <c r="H132" s="318">
        <f t="shared" ref="H132:U132" si="80">SUM(H40,H44,H48,H52,H55,H66,H74,H77,H86,H93,H107,H109,H112,H124,H131)</f>
        <v>84</v>
      </c>
      <c r="I132" s="318">
        <f t="shared" si="80"/>
        <v>0</v>
      </c>
      <c r="J132" s="318">
        <f t="shared" si="80"/>
        <v>84</v>
      </c>
      <c r="K132" s="318">
        <f t="shared" si="80"/>
        <v>3610</v>
      </c>
      <c r="L132" s="318">
        <f t="shared" si="80"/>
        <v>942</v>
      </c>
      <c r="M132" s="318">
        <f t="shared" si="80"/>
        <v>4552</v>
      </c>
      <c r="N132" s="318">
        <f t="shared" si="80"/>
        <v>36</v>
      </c>
      <c r="O132" s="318">
        <f t="shared" si="80"/>
        <v>8</v>
      </c>
      <c r="P132" s="318">
        <f t="shared" si="80"/>
        <v>44</v>
      </c>
      <c r="Q132" s="318">
        <f t="shared" si="80"/>
        <v>2</v>
      </c>
      <c r="R132" s="318">
        <f t="shared" si="80"/>
        <v>0</v>
      </c>
      <c r="S132" s="318">
        <f t="shared" si="80"/>
        <v>2</v>
      </c>
      <c r="T132" s="318">
        <f t="shared" si="80"/>
        <v>441</v>
      </c>
      <c r="U132" s="318">
        <f t="shared" si="80"/>
        <v>18</v>
      </c>
      <c r="V132" s="318"/>
      <c r="W132" s="318">
        <f>SUM(W40,W44,W48,W52,W55,W66,W74,W77,W86,W93,W107,W109,W112,W124,W131)</f>
        <v>17037932910</v>
      </c>
      <c r="X132" s="318">
        <f>SUM(X40,X44,X48,X52,X55,X66,X74,X77,X86,X93,X107,X109,X112,X124,X131)</f>
        <v>12213783757</v>
      </c>
      <c r="Y132" s="318">
        <f>SUM(Y40,Y44,Y48,Y52,Y55,Y66,Y74,Y77,Y86,Y93,Y107,Y109,Y112,Y124,Y131)</f>
        <v>10625137636</v>
      </c>
      <c r="Z132" s="318">
        <f>SUM(Z40,Z44,Z48,Z52,Z55,Z66,Z74,Z77,Z86,Z93,Z107,Z109,Z112,Z124,Z131)</f>
        <v>3754694703</v>
      </c>
      <c r="AA132" s="318">
        <f>SUM(AA40,AA44,AA48,AA52,AA55,AA66,AA74,AA77,AA86,AA93,AA107,AA109,AA112,AA124,AA131)</f>
        <v>29251716667</v>
      </c>
    </row>
    <row r="133" spans="1:29" s="123" customFormat="1" x14ac:dyDescent="0.25">
      <c r="A133" s="124"/>
      <c r="B133" s="315"/>
      <c r="C133" s="125"/>
      <c r="D133" s="125"/>
      <c r="E133" s="125"/>
      <c r="F133" s="317"/>
      <c r="G133" s="126"/>
      <c r="H133" s="319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319"/>
      <c r="T133" s="319"/>
      <c r="U133" s="319"/>
      <c r="V133" s="319"/>
      <c r="W133" s="319"/>
      <c r="X133" s="319"/>
      <c r="Y133" s="319"/>
      <c r="Z133" s="319"/>
      <c r="AA133" s="319"/>
      <c r="AB133" s="127">
        <f>SUM(AB8:AB132)</f>
        <v>29251716667</v>
      </c>
    </row>
    <row r="134" spans="1:29" x14ac:dyDescent="0.25">
      <c r="A134" s="1"/>
      <c r="B134" s="128"/>
      <c r="C134" s="10"/>
      <c r="D134" s="10"/>
      <c r="E134" s="10"/>
      <c r="G134" s="12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30"/>
      <c r="X134" s="130"/>
      <c r="Y134" s="130"/>
      <c r="Z134" s="130"/>
      <c r="AA134" s="130"/>
    </row>
    <row r="135" spans="1:29" x14ac:dyDescent="0.25">
      <c r="A135" s="1"/>
      <c r="B135" s="128"/>
      <c r="C135" s="10"/>
      <c r="D135" s="10"/>
      <c r="E135" s="10"/>
      <c r="G135" s="12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290" t="s">
        <v>277</v>
      </c>
      <c r="X135" s="290"/>
      <c r="Y135" s="290"/>
      <c r="Z135" s="290"/>
      <c r="AA135" s="290"/>
    </row>
    <row r="136" spans="1:29" x14ac:dyDescent="0.25">
      <c r="C136" s="3"/>
      <c r="G136" s="131"/>
      <c r="H136" s="4"/>
      <c r="W136" s="290" t="s">
        <v>278</v>
      </c>
      <c r="X136" s="290"/>
      <c r="Y136" s="290"/>
      <c r="Z136" s="290"/>
      <c r="AA136" s="290"/>
    </row>
    <row r="137" spans="1:29" x14ac:dyDescent="0.25">
      <c r="C137" s="3"/>
      <c r="G137" s="131"/>
      <c r="H137" s="4"/>
      <c r="W137" s="1"/>
      <c r="X137" s="1"/>
      <c r="Y137" s="1"/>
      <c r="Z137" s="1"/>
      <c r="AA137" s="1"/>
    </row>
    <row r="138" spans="1:29" x14ac:dyDescent="0.25">
      <c r="C138" s="3"/>
      <c r="G138" s="131"/>
      <c r="H138" s="4"/>
      <c r="W138" s="10"/>
      <c r="X138" s="10"/>
      <c r="Y138" s="10"/>
      <c r="Z138" s="10"/>
      <c r="AA138" s="10"/>
    </row>
    <row r="139" spans="1:29" x14ac:dyDescent="0.25">
      <c r="C139" s="3"/>
      <c r="G139" s="12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0"/>
      <c r="X139" s="10"/>
      <c r="Y139" s="10"/>
      <c r="Z139" s="10"/>
      <c r="AA139" s="10"/>
    </row>
    <row r="140" spans="1:29" ht="15.75" x14ac:dyDescent="0.25">
      <c r="C140" s="3"/>
      <c r="G140" s="12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320" t="s">
        <v>334</v>
      </c>
      <c r="X140" s="320"/>
      <c r="Y140" s="320"/>
      <c r="Z140" s="320"/>
      <c r="AA140" s="320"/>
      <c r="AC140" s="132"/>
    </row>
    <row r="141" spans="1:29" ht="15.75" x14ac:dyDescent="0.25">
      <c r="C141" s="3"/>
      <c r="G141" s="131"/>
      <c r="H141" s="4"/>
      <c r="W141" s="321" t="s">
        <v>279</v>
      </c>
      <c r="X141" s="321"/>
      <c r="Y141" s="321"/>
      <c r="Z141" s="321"/>
      <c r="AA141" s="321"/>
      <c r="AC141" s="133"/>
    </row>
    <row r="142" spans="1:29" ht="15.75" x14ac:dyDescent="0.25">
      <c r="C142" s="3"/>
      <c r="F142" s="95"/>
      <c r="G142" s="131"/>
      <c r="H142" s="4"/>
      <c r="W142" s="321" t="s">
        <v>280</v>
      </c>
      <c r="X142" s="321"/>
      <c r="Y142" s="321"/>
      <c r="Z142" s="321"/>
      <c r="AA142" s="321"/>
    </row>
    <row r="143" spans="1:29" x14ac:dyDescent="0.25">
      <c r="C143" s="3"/>
      <c r="H143" s="4"/>
      <c r="Z143" s="3" t="s">
        <v>281</v>
      </c>
    </row>
    <row r="144" spans="1:29" x14ac:dyDescent="0.25">
      <c r="C144" s="3"/>
      <c r="H144" s="4"/>
    </row>
    <row r="145" spans="1:29" x14ac:dyDescent="0.25">
      <c r="C145" s="3"/>
      <c r="H145" s="4"/>
    </row>
    <row r="146" spans="1:29" x14ac:dyDescent="0.25">
      <c r="C146" s="3"/>
      <c r="H146" s="4"/>
    </row>
    <row r="147" spans="1:29" x14ac:dyDescent="0.25">
      <c r="C147" s="3"/>
      <c r="G147" s="131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2"/>
      <c r="X147" s="132"/>
      <c r="Y147" s="132"/>
      <c r="Z147" s="132"/>
      <c r="AA147" s="132"/>
    </row>
    <row r="148" spans="1:29" x14ac:dyDescent="0.25">
      <c r="C148" s="3"/>
      <c r="G148" s="131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2"/>
      <c r="X148" s="132"/>
      <c r="Y148" s="132"/>
      <c r="Z148" s="132"/>
      <c r="AA148" s="132"/>
      <c r="AC148" s="133"/>
    </row>
    <row r="149" spans="1:29" x14ac:dyDescent="0.25">
      <c r="A149" s="3"/>
      <c r="C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AC149" s="133"/>
    </row>
    <row r="150" spans="1:29" x14ac:dyDescent="0.25">
      <c r="A150" s="3"/>
      <c r="C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AC150" s="135"/>
    </row>
    <row r="151" spans="1:29" x14ac:dyDescent="0.25">
      <c r="A151" s="3"/>
      <c r="C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9" x14ac:dyDescent="0.25">
      <c r="A152" s="3"/>
      <c r="C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9" x14ac:dyDescent="0.25">
      <c r="A153" s="3"/>
      <c r="C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9" x14ac:dyDescent="0.25">
      <c r="A154" s="3"/>
      <c r="C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9" x14ac:dyDescent="0.25">
      <c r="A155" s="3"/>
      <c r="C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9" x14ac:dyDescent="0.25">
      <c r="A156" s="3"/>
      <c r="C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9" x14ac:dyDescent="0.25">
      <c r="A157" s="3"/>
      <c r="C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9" x14ac:dyDescent="0.25">
      <c r="A158" s="3"/>
      <c r="C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9" x14ac:dyDescent="0.25">
      <c r="A159" s="3"/>
      <c r="C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9" x14ac:dyDescent="0.25">
      <c r="A160" s="3"/>
      <c r="C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9" x14ac:dyDescent="0.25">
      <c r="A161" s="3"/>
      <c r="C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9" x14ac:dyDescent="0.25">
      <c r="A162" s="3"/>
      <c r="C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9" x14ac:dyDescent="0.25">
      <c r="A163" s="3"/>
      <c r="C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9" x14ac:dyDescent="0.25">
      <c r="A164" s="3"/>
      <c r="C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9" x14ac:dyDescent="0.25">
      <c r="A165" s="3"/>
      <c r="C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9" x14ac:dyDescent="0.25">
      <c r="A166" s="3"/>
      <c r="C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9" x14ac:dyDescent="0.25">
      <c r="B167" s="136"/>
      <c r="C167" s="137"/>
      <c r="D167" s="137"/>
      <c r="E167" s="137"/>
      <c r="G167" s="131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2"/>
      <c r="X167" s="132"/>
      <c r="Y167" s="132"/>
      <c r="Z167" s="132"/>
      <c r="AA167" s="132"/>
    </row>
    <row r="168" spans="1:29" x14ac:dyDescent="0.25">
      <c r="B168" s="136"/>
      <c r="C168" s="137"/>
      <c r="D168" s="137"/>
      <c r="E168" s="137"/>
      <c r="G168" s="131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34"/>
      <c r="V168" s="134"/>
      <c r="W168" s="132"/>
      <c r="X168" s="132"/>
      <c r="Y168" s="132"/>
      <c r="Z168" s="132"/>
      <c r="AA168" s="132"/>
    </row>
    <row r="169" spans="1:29" x14ac:dyDescent="0.25">
      <c r="B169" s="136"/>
      <c r="C169" s="137"/>
      <c r="D169" s="137"/>
      <c r="E169" s="137"/>
      <c r="G169" s="131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34"/>
      <c r="V169" s="134"/>
      <c r="W169" s="132"/>
      <c r="X169" s="132"/>
      <c r="Y169" s="132"/>
      <c r="Z169" s="132"/>
      <c r="AA169" s="132"/>
    </row>
    <row r="170" spans="1:29" x14ac:dyDescent="0.25">
      <c r="B170" s="136"/>
      <c r="C170" s="137"/>
      <c r="D170" s="137"/>
      <c r="E170" s="137"/>
      <c r="G170" s="131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34"/>
      <c r="V170" s="134"/>
      <c r="W170" s="132"/>
      <c r="X170" s="132"/>
      <c r="Y170" s="132"/>
      <c r="Z170" s="132"/>
      <c r="AA170" s="132"/>
    </row>
    <row r="171" spans="1:29" x14ac:dyDescent="0.25">
      <c r="B171" s="136"/>
      <c r="C171" s="137"/>
      <c r="D171" s="137"/>
      <c r="E171" s="137"/>
      <c r="G171" s="131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34"/>
      <c r="V171" s="134"/>
      <c r="W171" s="132"/>
      <c r="X171" s="132"/>
      <c r="Y171" s="132"/>
      <c r="Z171" s="132"/>
      <c r="AA171" s="132"/>
    </row>
    <row r="172" spans="1:29" x14ac:dyDescent="0.25">
      <c r="A172" s="3"/>
      <c r="C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AC172" s="133"/>
    </row>
    <row r="173" spans="1:29" x14ac:dyDescent="0.25">
      <c r="A173" s="3"/>
      <c r="C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AC173" s="132"/>
    </row>
    <row r="174" spans="1:29" x14ac:dyDescent="0.25">
      <c r="A174" s="3"/>
      <c r="C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AC174" s="133"/>
    </row>
    <row r="175" spans="1:29" x14ac:dyDescent="0.25">
      <c r="A175" s="3"/>
      <c r="C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AC175" s="135"/>
    </row>
    <row r="176" spans="1:29" x14ac:dyDescent="0.25">
      <c r="A176" s="3"/>
      <c r="C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AC176" s="135"/>
    </row>
    <row r="177" spans="1:29" x14ac:dyDescent="0.25">
      <c r="A177" s="3"/>
      <c r="C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AC177" s="135"/>
    </row>
    <row r="178" spans="1:29" x14ac:dyDescent="0.25">
      <c r="A178" s="3"/>
      <c r="C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AC178" s="135"/>
    </row>
    <row r="179" spans="1:29" x14ac:dyDescent="0.25">
      <c r="A179" s="3"/>
      <c r="C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AC179" s="135"/>
    </row>
    <row r="180" spans="1:29" x14ac:dyDescent="0.25">
      <c r="A180" s="3"/>
      <c r="C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AC180" s="135"/>
    </row>
    <row r="181" spans="1:29" x14ac:dyDescent="0.25">
      <c r="A181" s="3"/>
      <c r="C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AC181" s="135"/>
    </row>
    <row r="182" spans="1:29" x14ac:dyDescent="0.25">
      <c r="A182" s="3"/>
      <c r="C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AC182" s="135"/>
    </row>
    <row r="183" spans="1:29" x14ac:dyDescent="0.25">
      <c r="A183" s="3"/>
      <c r="C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AC183" s="135"/>
    </row>
    <row r="184" spans="1:29" x14ac:dyDescent="0.25">
      <c r="A184" s="3"/>
      <c r="C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AC184" s="135"/>
    </row>
  </sheetData>
  <autoFilter ref="H1:H184" xr:uid="{00000000-0009-0000-0000-000001000000}"/>
  <mergeCells count="150">
    <mergeCell ref="W140:AA140"/>
    <mergeCell ref="W141:AA141"/>
    <mergeCell ref="W142:AA142"/>
    <mergeCell ref="X132:X133"/>
    <mergeCell ref="Y132:Y133"/>
    <mergeCell ref="Z132:Z133"/>
    <mergeCell ref="AA132:AA133"/>
    <mergeCell ref="W135:AA135"/>
    <mergeCell ref="W136:AA136"/>
    <mergeCell ref="R132:R133"/>
    <mergeCell ref="S132:S133"/>
    <mergeCell ref="T132:T133"/>
    <mergeCell ref="U132:U133"/>
    <mergeCell ref="V132:V133"/>
    <mergeCell ref="W132:W133"/>
    <mergeCell ref="L132:L133"/>
    <mergeCell ref="M132:M133"/>
    <mergeCell ref="N132:N133"/>
    <mergeCell ref="O132:O133"/>
    <mergeCell ref="P132:P133"/>
    <mergeCell ref="Q132:Q133"/>
    <mergeCell ref="B132:B133"/>
    <mergeCell ref="F132:F133"/>
    <mergeCell ref="H132:H133"/>
    <mergeCell ref="I132:I133"/>
    <mergeCell ref="J132:J133"/>
    <mergeCell ref="K132:K133"/>
    <mergeCell ref="Y125:Y127"/>
    <mergeCell ref="Z125:Z127"/>
    <mergeCell ref="AA125:AA127"/>
    <mergeCell ref="K126:K127"/>
    <mergeCell ref="L126:L127"/>
    <mergeCell ref="M126:M127"/>
    <mergeCell ref="N126:N127"/>
    <mergeCell ref="O126:O127"/>
    <mergeCell ref="P126:P127"/>
    <mergeCell ref="Q126:Q127"/>
    <mergeCell ref="Q125:S125"/>
    <mergeCell ref="T125:T127"/>
    <mergeCell ref="U125:U127"/>
    <mergeCell ref="V125:V127"/>
    <mergeCell ref="W125:W127"/>
    <mergeCell ref="X125:X127"/>
    <mergeCell ref="R126:R127"/>
    <mergeCell ref="S126:S127"/>
    <mergeCell ref="G125:G127"/>
    <mergeCell ref="H125:H127"/>
    <mergeCell ref="I125:I127"/>
    <mergeCell ref="J125:J127"/>
    <mergeCell ref="K125:M125"/>
    <mergeCell ref="N125:P125"/>
    <mergeCell ref="A125:A127"/>
    <mergeCell ref="B125:B127"/>
    <mergeCell ref="C125:C127"/>
    <mergeCell ref="D125:D127"/>
    <mergeCell ref="E125:E127"/>
    <mergeCell ref="F125:F127"/>
    <mergeCell ref="Y94:Y96"/>
    <mergeCell ref="Z94:Z96"/>
    <mergeCell ref="AA94:AA96"/>
    <mergeCell ref="K95:K96"/>
    <mergeCell ref="L95:L96"/>
    <mergeCell ref="M95:M96"/>
    <mergeCell ref="N95:N96"/>
    <mergeCell ref="O95:O96"/>
    <mergeCell ref="P95:P96"/>
    <mergeCell ref="Q95:Q96"/>
    <mergeCell ref="Q94:S94"/>
    <mergeCell ref="T94:T96"/>
    <mergeCell ref="U94:U96"/>
    <mergeCell ref="V94:V96"/>
    <mergeCell ref="W94:W96"/>
    <mergeCell ref="X94:X96"/>
    <mergeCell ref="R95:R96"/>
    <mergeCell ref="S95:S96"/>
    <mergeCell ref="G94:G96"/>
    <mergeCell ref="H94:H96"/>
    <mergeCell ref="I94:I96"/>
    <mergeCell ref="J94:J96"/>
    <mergeCell ref="K94:M94"/>
    <mergeCell ref="N94:P94"/>
    <mergeCell ref="A94:A96"/>
    <mergeCell ref="B94:B96"/>
    <mergeCell ref="C94:C96"/>
    <mergeCell ref="D94:D96"/>
    <mergeCell ref="E94:E96"/>
    <mergeCell ref="F94:F96"/>
    <mergeCell ref="Y56:Y58"/>
    <mergeCell ref="Z56:Z58"/>
    <mergeCell ref="AA56:AA58"/>
    <mergeCell ref="K57:K58"/>
    <mergeCell ref="L57:L58"/>
    <mergeCell ref="M57:M58"/>
    <mergeCell ref="N57:N58"/>
    <mergeCell ref="O57:O58"/>
    <mergeCell ref="P57:P58"/>
    <mergeCell ref="Q57:Q58"/>
    <mergeCell ref="Q56:S56"/>
    <mergeCell ref="T56:T58"/>
    <mergeCell ref="U56:U58"/>
    <mergeCell ref="V56:V58"/>
    <mergeCell ref="W56:W58"/>
    <mergeCell ref="X56:X58"/>
    <mergeCell ref="R57:R58"/>
    <mergeCell ref="S57:S58"/>
    <mergeCell ref="G56:G58"/>
    <mergeCell ref="H56:H58"/>
    <mergeCell ref="I56:I58"/>
    <mergeCell ref="J56:J58"/>
    <mergeCell ref="K56:M56"/>
    <mergeCell ref="N56:P56"/>
    <mergeCell ref="A56:A58"/>
    <mergeCell ref="B56:B58"/>
    <mergeCell ref="C56:C58"/>
    <mergeCell ref="D56:D58"/>
    <mergeCell ref="E56:E58"/>
    <mergeCell ref="F56:F58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41" orientation="landscape" horizontalDpi="4294967293" verticalDpi="300" r:id="rId1"/>
  <rowBreaks count="4" manualBreakCount="4">
    <brk id="44" max="26" man="1"/>
    <brk id="55" max="25" man="1"/>
    <brk id="93" max="26" man="1"/>
    <brk id="124" max="25" man="1"/>
  </rowBreaks>
  <ignoredErrors>
    <ignoredError sqref="M10:M18 M19:M39 M42:M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C42F5-2E0B-4046-9340-ABF59E7B5A1C}">
  <sheetPr>
    <tabColor rgb="FF00B0F0"/>
  </sheetPr>
  <dimension ref="A1:AC259"/>
  <sheetViews>
    <sheetView view="pageBreakPreview" topLeftCell="A5" zoomScale="108" zoomScaleNormal="85" zoomScaleSheetLayoutView="130" workbookViewId="0">
      <pane ySplit="1380" topLeftCell="A178" activePane="bottomLeft"/>
      <selection activeCell="A5" sqref="A1:XFD1048576"/>
      <selection pane="bottomLeft" activeCell="A201" sqref="A201"/>
    </sheetView>
  </sheetViews>
  <sheetFormatPr defaultColWidth="9.140625" defaultRowHeight="12.75" x14ac:dyDescent="0.25"/>
  <cols>
    <col min="1" max="1" width="4" style="4" customWidth="1"/>
    <col min="2" max="2" width="47.42578125" style="5" customWidth="1"/>
    <col min="3" max="3" width="10.7109375" style="3" customWidth="1"/>
    <col min="4" max="4" width="26.140625" style="3" bestFit="1" customWidth="1"/>
    <col min="5" max="5" width="14.42578125" style="3" customWidth="1"/>
    <col min="6" max="6" width="36.85546875" style="4" customWidth="1"/>
    <col min="7" max="7" width="14.42578125" style="4" customWidth="1"/>
    <col min="8" max="9" width="5.140625" style="4" customWidth="1"/>
    <col min="10" max="10" width="4.7109375" style="4" customWidth="1"/>
    <col min="11" max="11" width="6.85546875" style="4" customWidth="1"/>
    <col min="12" max="12" width="6.140625" style="4" customWidth="1"/>
    <col min="13" max="13" width="7.28515625" style="4" customWidth="1"/>
    <col min="14" max="15" width="6.7109375" style="4" customWidth="1"/>
    <col min="16" max="20" width="7.42578125" style="4" customWidth="1"/>
    <col min="21" max="21" width="4.85546875" style="4" customWidth="1"/>
    <col min="22" max="22" width="15" style="138" customWidth="1"/>
    <col min="23" max="23" width="13.42578125" style="3" customWidth="1"/>
    <col min="24" max="24" width="13.7109375" style="3" customWidth="1"/>
    <col min="25" max="25" width="13.140625" style="3" customWidth="1"/>
    <col min="26" max="26" width="12.42578125" style="3" customWidth="1"/>
    <col min="27" max="27" width="14.28515625" style="3" customWidth="1"/>
    <col min="28" max="28" width="15.42578125" style="3" customWidth="1"/>
    <col min="29" max="29" width="11.42578125" style="3" bestFit="1" customWidth="1"/>
    <col min="30" max="30" width="10.42578125" style="3" bestFit="1" customWidth="1"/>
    <col min="31" max="256" width="9.140625" style="3"/>
    <col min="257" max="257" width="4" style="3" customWidth="1"/>
    <col min="258" max="258" width="47.42578125" style="3" customWidth="1"/>
    <col min="259" max="259" width="10.7109375" style="3" customWidth="1"/>
    <col min="260" max="260" width="34.28515625" style="3" customWidth="1"/>
    <col min="261" max="261" width="8.85546875" style="3" customWidth="1"/>
    <col min="262" max="262" width="36.85546875" style="3" customWidth="1"/>
    <col min="263" max="263" width="14.42578125" style="3" customWidth="1"/>
    <col min="264" max="265" width="5.140625" style="3" customWidth="1"/>
    <col min="266" max="266" width="4.7109375" style="3" customWidth="1"/>
    <col min="267" max="267" width="6.85546875" style="3" customWidth="1"/>
    <col min="268" max="268" width="6.140625" style="3" customWidth="1"/>
    <col min="269" max="269" width="7.28515625" style="3" customWidth="1"/>
    <col min="270" max="271" width="6.7109375" style="3" customWidth="1"/>
    <col min="272" max="276" width="7.42578125" style="3" customWidth="1"/>
    <col min="277" max="277" width="4.85546875" style="3" customWidth="1"/>
    <col min="278" max="278" width="15" style="3" customWidth="1"/>
    <col min="279" max="279" width="13.42578125" style="3" customWidth="1"/>
    <col min="280" max="280" width="13.7109375" style="3" customWidth="1"/>
    <col min="281" max="281" width="13.140625" style="3" customWidth="1"/>
    <col min="282" max="282" width="12.42578125" style="3" customWidth="1"/>
    <col min="283" max="283" width="14.28515625" style="3" customWidth="1"/>
    <col min="284" max="284" width="15.42578125" style="3" customWidth="1"/>
    <col min="285" max="285" width="11.42578125" style="3" bestFit="1" customWidth="1"/>
    <col min="286" max="286" width="10.42578125" style="3" bestFit="1" customWidth="1"/>
    <col min="287" max="512" width="9.140625" style="3"/>
    <col min="513" max="513" width="4" style="3" customWidth="1"/>
    <col min="514" max="514" width="47.42578125" style="3" customWidth="1"/>
    <col min="515" max="515" width="10.7109375" style="3" customWidth="1"/>
    <col min="516" max="516" width="34.28515625" style="3" customWidth="1"/>
    <col min="517" max="517" width="8.85546875" style="3" customWidth="1"/>
    <col min="518" max="518" width="36.85546875" style="3" customWidth="1"/>
    <col min="519" max="519" width="14.42578125" style="3" customWidth="1"/>
    <col min="520" max="521" width="5.140625" style="3" customWidth="1"/>
    <col min="522" max="522" width="4.7109375" style="3" customWidth="1"/>
    <col min="523" max="523" width="6.85546875" style="3" customWidth="1"/>
    <col min="524" max="524" width="6.140625" style="3" customWidth="1"/>
    <col min="525" max="525" width="7.28515625" style="3" customWidth="1"/>
    <col min="526" max="527" width="6.7109375" style="3" customWidth="1"/>
    <col min="528" max="532" width="7.42578125" style="3" customWidth="1"/>
    <col min="533" max="533" width="4.85546875" style="3" customWidth="1"/>
    <col min="534" max="534" width="15" style="3" customWidth="1"/>
    <col min="535" max="535" width="13.42578125" style="3" customWidth="1"/>
    <col min="536" max="536" width="13.7109375" style="3" customWidth="1"/>
    <col min="537" max="537" width="13.140625" style="3" customWidth="1"/>
    <col min="538" max="538" width="12.42578125" style="3" customWidth="1"/>
    <col min="539" max="539" width="14.28515625" style="3" customWidth="1"/>
    <col min="540" max="540" width="15.42578125" style="3" customWidth="1"/>
    <col min="541" max="541" width="11.42578125" style="3" bestFit="1" customWidth="1"/>
    <col min="542" max="542" width="10.42578125" style="3" bestFit="1" customWidth="1"/>
    <col min="543" max="768" width="9.140625" style="3"/>
    <col min="769" max="769" width="4" style="3" customWidth="1"/>
    <col min="770" max="770" width="47.42578125" style="3" customWidth="1"/>
    <col min="771" max="771" width="10.7109375" style="3" customWidth="1"/>
    <col min="772" max="772" width="34.28515625" style="3" customWidth="1"/>
    <col min="773" max="773" width="8.85546875" style="3" customWidth="1"/>
    <col min="774" max="774" width="36.85546875" style="3" customWidth="1"/>
    <col min="775" max="775" width="14.42578125" style="3" customWidth="1"/>
    <col min="776" max="777" width="5.140625" style="3" customWidth="1"/>
    <col min="778" max="778" width="4.7109375" style="3" customWidth="1"/>
    <col min="779" max="779" width="6.85546875" style="3" customWidth="1"/>
    <col min="780" max="780" width="6.140625" style="3" customWidth="1"/>
    <col min="781" max="781" width="7.28515625" style="3" customWidth="1"/>
    <col min="782" max="783" width="6.7109375" style="3" customWidth="1"/>
    <col min="784" max="788" width="7.42578125" style="3" customWidth="1"/>
    <col min="789" max="789" width="4.85546875" style="3" customWidth="1"/>
    <col min="790" max="790" width="15" style="3" customWidth="1"/>
    <col min="791" max="791" width="13.42578125" style="3" customWidth="1"/>
    <col min="792" max="792" width="13.7109375" style="3" customWidth="1"/>
    <col min="793" max="793" width="13.140625" style="3" customWidth="1"/>
    <col min="794" max="794" width="12.42578125" style="3" customWidth="1"/>
    <col min="795" max="795" width="14.28515625" style="3" customWidth="1"/>
    <col min="796" max="796" width="15.42578125" style="3" customWidth="1"/>
    <col min="797" max="797" width="11.42578125" style="3" bestFit="1" customWidth="1"/>
    <col min="798" max="798" width="10.42578125" style="3" bestFit="1" customWidth="1"/>
    <col min="799" max="1024" width="9.140625" style="3"/>
    <col min="1025" max="1025" width="4" style="3" customWidth="1"/>
    <col min="1026" max="1026" width="47.42578125" style="3" customWidth="1"/>
    <col min="1027" max="1027" width="10.7109375" style="3" customWidth="1"/>
    <col min="1028" max="1028" width="34.28515625" style="3" customWidth="1"/>
    <col min="1029" max="1029" width="8.85546875" style="3" customWidth="1"/>
    <col min="1030" max="1030" width="36.85546875" style="3" customWidth="1"/>
    <col min="1031" max="1031" width="14.42578125" style="3" customWidth="1"/>
    <col min="1032" max="1033" width="5.140625" style="3" customWidth="1"/>
    <col min="1034" max="1034" width="4.7109375" style="3" customWidth="1"/>
    <col min="1035" max="1035" width="6.85546875" style="3" customWidth="1"/>
    <col min="1036" max="1036" width="6.140625" style="3" customWidth="1"/>
    <col min="1037" max="1037" width="7.28515625" style="3" customWidth="1"/>
    <col min="1038" max="1039" width="6.7109375" style="3" customWidth="1"/>
    <col min="1040" max="1044" width="7.42578125" style="3" customWidth="1"/>
    <col min="1045" max="1045" width="4.85546875" style="3" customWidth="1"/>
    <col min="1046" max="1046" width="15" style="3" customWidth="1"/>
    <col min="1047" max="1047" width="13.42578125" style="3" customWidth="1"/>
    <col min="1048" max="1048" width="13.7109375" style="3" customWidth="1"/>
    <col min="1049" max="1049" width="13.140625" style="3" customWidth="1"/>
    <col min="1050" max="1050" width="12.42578125" style="3" customWidth="1"/>
    <col min="1051" max="1051" width="14.28515625" style="3" customWidth="1"/>
    <col min="1052" max="1052" width="15.42578125" style="3" customWidth="1"/>
    <col min="1053" max="1053" width="11.42578125" style="3" bestFit="1" customWidth="1"/>
    <col min="1054" max="1054" width="10.42578125" style="3" bestFit="1" customWidth="1"/>
    <col min="1055" max="1280" width="9.140625" style="3"/>
    <col min="1281" max="1281" width="4" style="3" customWidth="1"/>
    <col min="1282" max="1282" width="47.42578125" style="3" customWidth="1"/>
    <col min="1283" max="1283" width="10.7109375" style="3" customWidth="1"/>
    <col min="1284" max="1284" width="34.28515625" style="3" customWidth="1"/>
    <col min="1285" max="1285" width="8.85546875" style="3" customWidth="1"/>
    <col min="1286" max="1286" width="36.85546875" style="3" customWidth="1"/>
    <col min="1287" max="1287" width="14.42578125" style="3" customWidth="1"/>
    <col min="1288" max="1289" width="5.140625" style="3" customWidth="1"/>
    <col min="1290" max="1290" width="4.7109375" style="3" customWidth="1"/>
    <col min="1291" max="1291" width="6.85546875" style="3" customWidth="1"/>
    <col min="1292" max="1292" width="6.140625" style="3" customWidth="1"/>
    <col min="1293" max="1293" width="7.28515625" style="3" customWidth="1"/>
    <col min="1294" max="1295" width="6.7109375" style="3" customWidth="1"/>
    <col min="1296" max="1300" width="7.42578125" style="3" customWidth="1"/>
    <col min="1301" max="1301" width="4.85546875" style="3" customWidth="1"/>
    <col min="1302" max="1302" width="15" style="3" customWidth="1"/>
    <col min="1303" max="1303" width="13.42578125" style="3" customWidth="1"/>
    <col min="1304" max="1304" width="13.7109375" style="3" customWidth="1"/>
    <col min="1305" max="1305" width="13.140625" style="3" customWidth="1"/>
    <col min="1306" max="1306" width="12.42578125" style="3" customWidth="1"/>
    <col min="1307" max="1307" width="14.28515625" style="3" customWidth="1"/>
    <col min="1308" max="1308" width="15.42578125" style="3" customWidth="1"/>
    <col min="1309" max="1309" width="11.42578125" style="3" bestFit="1" customWidth="1"/>
    <col min="1310" max="1310" width="10.42578125" style="3" bestFit="1" customWidth="1"/>
    <col min="1311" max="1536" width="9.140625" style="3"/>
    <col min="1537" max="1537" width="4" style="3" customWidth="1"/>
    <col min="1538" max="1538" width="47.42578125" style="3" customWidth="1"/>
    <col min="1539" max="1539" width="10.7109375" style="3" customWidth="1"/>
    <col min="1540" max="1540" width="34.28515625" style="3" customWidth="1"/>
    <col min="1541" max="1541" width="8.85546875" style="3" customWidth="1"/>
    <col min="1542" max="1542" width="36.85546875" style="3" customWidth="1"/>
    <col min="1543" max="1543" width="14.42578125" style="3" customWidth="1"/>
    <col min="1544" max="1545" width="5.140625" style="3" customWidth="1"/>
    <col min="1546" max="1546" width="4.7109375" style="3" customWidth="1"/>
    <col min="1547" max="1547" width="6.85546875" style="3" customWidth="1"/>
    <col min="1548" max="1548" width="6.140625" style="3" customWidth="1"/>
    <col min="1549" max="1549" width="7.28515625" style="3" customWidth="1"/>
    <col min="1550" max="1551" width="6.7109375" style="3" customWidth="1"/>
    <col min="1552" max="1556" width="7.42578125" style="3" customWidth="1"/>
    <col min="1557" max="1557" width="4.85546875" style="3" customWidth="1"/>
    <col min="1558" max="1558" width="15" style="3" customWidth="1"/>
    <col min="1559" max="1559" width="13.42578125" style="3" customWidth="1"/>
    <col min="1560" max="1560" width="13.7109375" style="3" customWidth="1"/>
    <col min="1561" max="1561" width="13.140625" style="3" customWidth="1"/>
    <col min="1562" max="1562" width="12.42578125" style="3" customWidth="1"/>
    <col min="1563" max="1563" width="14.28515625" style="3" customWidth="1"/>
    <col min="1564" max="1564" width="15.42578125" style="3" customWidth="1"/>
    <col min="1565" max="1565" width="11.42578125" style="3" bestFit="1" customWidth="1"/>
    <col min="1566" max="1566" width="10.42578125" style="3" bestFit="1" customWidth="1"/>
    <col min="1567" max="1792" width="9.140625" style="3"/>
    <col min="1793" max="1793" width="4" style="3" customWidth="1"/>
    <col min="1794" max="1794" width="47.42578125" style="3" customWidth="1"/>
    <col min="1795" max="1795" width="10.7109375" style="3" customWidth="1"/>
    <col min="1796" max="1796" width="34.28515625" style="3" customWidth="1"/>
    <col min="1797" max="1797" width="8.85546875" style="3" customWidth="1"/>
    <col min="1798" max="1798" width="36.85546875" style="3" customWidth="1"/>
    <col min="1799" max="1799" width="14.42578125" style="3" customWidth="1"/>
    <col min="1800" max="1801" width="5.140625" style="3" customWidth="1"/>
    <col min="1802" max="1802" width="4.7109375" style="3" customWidth="1"/>
    <col min="1803" max="1803" width="6.85546875" style="3" customWidth="1"/>
    <col min="1804" max="1804" width="6.140625" style="3" customWidth="1"/>
    <col min="1805" max="1805" width="7.28515625" style="3" customWidth="1"/>
    <col min="1806" max="1807" width="6.7109375" style="3" customWidth="1"/>
    <col min="1808" max="1812" width="7.42578125" style="3" customWidth="1"/>
    <col min="1813" max="1813" width="4.85546875" style="3" customWidth="1"/>
    <col min="1814" max="1814" width="15" style="3" customWidth="1"/>
    <col min="1815" max="1815" width="13.42578125" style="3" customWidth="1"/>
    <col min="1816" max="1816" width="13.7109375" style="3" customWidth="1"/>
    <col min="1817" max="1817" width="13.140625" style="3" customWidth="1"/>
    <col min="1818" max="1818" width="12.42578125" style="3" customWidth="1"/>
    <col min="1819" max="1819" width="14.28515625" style="3" customWidth="1"/>
    <col min="1820" max="1820" width="15.42578125" style="3" customWidth="1"/>
    <col min="1821" max="1821" width="11.42578125" style="3" bestFit="1" customWidth="1"/>
    <col min="1822" max="1822" width="10.42578125" style="3" bestFit="1" customWidth="1"/>
    <col min="1823" max="2048" width="9.140625" style="3"/>
    <col min="2049" max="2049" width="4" style="3" customWidth="1"/>
    <col min="2050" max="2050" width="47.42578125" style="3" customWidth="1"/>
    <col min="2051" max="2051" width="10.7109375" style="3" customWidth="1"/>
    <col min="2052" max="2052" width="34.28515625" style="3" customWidth="1"/>
    <col min="2053" max="2053" width="8.85546875" style="3" customWidth="1"/>
    <col min="2054" max="2054" width="36.85546875" style="3" customWidth="1"/>
    <col min="2055" max="2055" width="14.42578125" style="3" customWidth="1"/>
    <col min="2056" max="2057" width="5.140625" style="3" customWidth="1"/>
    <col min="2058" max="2058" width="4.7109375" style="3" customWidth="1"/>
    <col min="2059" max="2059" width="6.85546875" style="3" customWidth="1"/>
    <col min="2060" max="2060" width="6.140625" style="3" customWidth="1"/>
    <col min="2061" max="2061" width="7.28515625" style="3" customWidth="1"/>
    <col min="2062" max="2063" width="6.7109375" style="3" customWidth="1"/>
    <col min="2064" max="2068" width="7.42578125" style="3" customWidth="1"/>
    <col min="2069" max="2069" width="4.85546875" style="3" customWidth="1"/>
    <col min="2070" max="2070" width="15" style="3" customWidth="1"/>
    <col min="2071" max="2071" width="13.42578125" style="3" customWidth="1"/>
    <col min="2072" max="2072" width="13.7109375" style="3" customWidth="1"/>
    <col min="2073" max="2073" width="13.140625" style="3" customWidth="1"/>
    <col min="2074" max="2074" width="12.42578125" style="3" customWidth="1"/>
    <col min="2075" max="2075" width="14.28515625" style="3" customWidth="1"/>
    <col min="2076" max="2076" width="15.42578125" style="3" customWidth="1"/>
    <col min="2077" max="2077" width="11.42578125" style="3" bestFit="1" customWidth="1"/>
    <col min="2078" max="2078" width="10.42578125" style="3" bestFit="1" customWidth="1"/>
    <col min="2079" max="2304" width="9.140625" style="3"/>
    <col min="2305" max="2305" width="4" style="3" customWidth="1"/>
    <col min="2306" max="2306" width="47.42578125" style="3" customWidth="1"/>
    <col min="2307" max="2307" width="10.7109375" style="3" customWidth="1"/>
    <col min="2308" max="2308" width="34.28515625" style="3" customWidth="1"/>
    <col min="2309" max="2309" width="8.85546875" style="3" customWidth="1"/>
    <col min="2310" max="2310" width="36.85546875" style="3" customWidth="1"/>
    <col min="2311" max="2311" width="14.42578125" style="3" customWidth="1"/>
    <col min="2312" max="2313" width="5.140625" style="3" customWidth="1"/>
    <col min="2314" max="2314" width="4.7109375" style="3" customWidth="1"/>
    <col min="2315" max="2315" width="6.85546875" style="3" customWidth="1"/>
    <col min="2316" max="2316" width="6.140625" style="3" customWidth="1"/>
    <col min="2317" max="2317" width="7.28515625" style="3" customWidth="1"/>
    <col min="2318" max="2319" width="6.7109375" style="3" customWidth="1"/>
    <col min="2320" max="2324" width="7.42578125" style="3" customWidth="1"/>
    <col min="2325" max="2325" width="4.85546875" style="3" customWidth="1"/>
    <col min="2326" max="2326" width="15" style="3" customWidth="1"/>
    <col min="2327" max="2327" width="13.42578125" style="3" customWidth="1"/>
    <col min="2328" max="2328" width="13.7109375" style="3" customWidth="1"/>
    <col min="2329" max="2329" width="13.140625" style="3" customWidth="1"/>
    <col min="2330" max="2330" width="12.42578125" style="3" customWidth="1"/>
    <col min="2331" max="2331" width="14.28515625" style="3" customWidth="1"/>
    <col min="2332" max="2332" width="15.42578125" style="3" customWidth="1"/>
    <col min="2333" max="2333" width="11.42578125" style="3" bestFit="1" customWidth="1"/>
    <col min="2334" max="2334" width="10.42578125" style="3" bestFit="1" customWidth="1"/>
    <col min="2335" max="2560" width="9.140625" style="3"/>
    <col min="2561" max="2561" width="4" style="3" customWidth="1"/>
    <col min="2562" max="2562" width="47.42578125" style="3" customWidth="1"/>
    <col min="2563" max="2563" width="10.7109375" style="3" customWidth="1"/>
    <col min="2564" max="2564" width="34.28515625" style="3" customWidth="1"/>
    <col min="2565" max="2565" width="8.85546875" style="3" customWidth="1"/>
    <col min="2566" max="2566" width="36.85546875" style="3" customWidth="1"/>
    <col min="2567" max="2567" width="14.42578125" style="3" customWidth="1"/>
    <col min="2568" max="2569" width="5.140625" style="3" customWidth="1"/>
    <col min="2570" max="2570" width="4.7109375" style="3" customWidth="1"/>
    <col min="2571" max="2571" width="6.85546875" style="3" customWidth="1"/>
    <col min="2572" max="2572" width="6.140625" style="3" customWidth="1"/>
    <col min="2573" max="2573" width="7.28515625" style="3" customWidth="1"/>
    <col min="2574" max="2575" width="6.7109375" style="3" customWidth="1"/>
    <col min="2576" max="2580" width="7.42578125" style="3" customWidth="1"/>
    <col min="2581" max="2581" width="4.85546875" style="3" customWidth="1"/>
    <col min="2582" max="2582" width="15" style="3" customWidth="1"/>
    <col min="2583" max="2583" width="13.42578125" style="3" customWidth="1"/>
    <col min="2584" max="2584" width="13.7109375" style="3" customWidth="1"/>
    <col min="2585" max="2585" width="13.140625" style="3" customWidth="1"/>
    <col min="2586" max="2586" width="12.42578125" style="3" customWidth="1"/>
    <col min="2587" max="2587" width="14.28515625" style="3" customWidth="1"/>
    <col min="2588" max="2588" width="15.42578125" style="3" customWidth="1"/>
    <col min="2589" max="2589" width="11.42578125" style="3" bestFit="1" customWidth="1"/>
    <col min="2590" max="2590" width="10.42578125" style="3" bestFit="1" customWidth="1"/>
    <col min="2591" max="2816" width="9.140625" style="3"/>
    <col min="2817" max="2817" width="4" style="3" customWidth="1"/>
    <col min="2818" max="2818" width="47.42578125" style="3" customWidth="1"/>
    <col min="2819" max="2819" width="10.7109375" style="3" customWidth="1"/>
    <col min="2820" max="2820" width="34.28515625" style="3" customWidth="1"/>
    <col min="2821" max="2821" width="8.85546875" style="3" customWidth="1"/>
    <col min="2822" max="2822" width="36.85546875" style="3" customWidth="1"/>
    <col min="2823" max="2823" width="14.42578125" style="3" customWidth="1"/>
    <col min="2824" max="2825" width="5.140625" style="3" customWidth="1"/>
    <col min="2826" max="2826" width="4.7109375" style="3" customWidth="1"/>
    <col min="2827" max="2827" width="6.85546875" style="3" customWidth="1"/>
    <col min="2828" max="2828" width="6.140625" style="3" customWidth="1"/>
    <col min="2829" max="2829" width="7.28515625" style="3" customWidth="1"/>
    <col min="2830" max="2831" width="6.7109375" style="3" customWidth="1"/>
    <col min="2832" max="2836" width="7.42578125" style="3" customWidth="1"/>
    <col min="2837" max="2837" width="4.85546875" style="3" customWidth="1"/>
    <col min="2838" max="2838" width="15" style="3" customWidth="1"/>
    <col min="2839" max="2839" width="13.42578125" style="3" customWidth="1"/>
    <col min="2840" max="2840" width="13.7109375" style="3" customWidth="1"/>
    <col min="2841" max="2841" width="13.140625" style="3" customWidth="1"/>
    <col min="2842" max="2842" width="12.42578125" style="3" customWidth="1"/>
    <col min="2843" max="2843" width="14.28515625" style="3" customWidth="1"/>
    <col min="2844" max="2844" width="15.42578125" style="3" customWidth="1"/>
    <col min="2845" max="2845" width="11.42578125" style="3" bestFit="1" customWidth="1"/>
    <col min="2846" max="2846" width="10.42578125" style="3" bestFit="1" customWidth="1"/>
    <col min="2847" max="3072" width="9.140625" style="3"/>
    <col min="3073" max="3073" width="4" style="3" customWidth="1"/>
    <col min="3074" max="3074" width="47.42578125" style="3" customWidth="1"/>
    <col min="3075" max="3075" width="10.7109375" style="3" customWidth="1"/>
    <col min="3076" max="3076" width="34.28515625" style="3" customWidth="1"/>
    <col min="3077" max="3077" width="8.85546875" style="3" customWidth="1"/>
    <col min="3078" max="3078" width="36.85546875" style="3" customWidth="1"/>
    <col min="3079" max="3079" width="14.42578125" style="3" customWidth="1"/>
    <col min="3080" max="3081" width="5.140625" style="3" customWidth="1"/>
    <col min="3082" max="3082" width="4.7109375" style="3" customWidth="1"/>
    <col min="3083" max="3083" width="6.85546875" style="3" customWidth="1"/>
    <col min="3084" max="3084" width="6.140625" style="3" customWidth="1"/>
    <col min="3085" max="3085" width="7.28515625" style="3" customWidth="1"/>
    <col min="3086" max="3087" width="6.7109375" style="3" customWidth="1"/>
    <col min="3088" max="3092" width="7.42578125" style="3" customWidth="1"/>
    <col min="3093" max="3093" width="4.85546875" style="3" customWidth="1"/>
    <col min="3094" max="3094" width="15" style="3" customWidth="1"/>
    <col min="3095" max="3095" width="13.42578125" style="3" customWidth="1"/>
    <col min="3096" max="3096" width="13.7109375" style="3" customWidth="1"/>
    <col min="3097" max="3097" width="13.140625" style="3" customWidth="1"/>
    <col min="3098" max="3098" width="12.42578125" style="3" customWidth="1"/>
    <col min="3099" max="3099" width="14.28515625" style="3" customWidth="1"/>
    <col min="3100" max="3100" width="15.42578125" style="3" customWidth="1"/>
    <col min="3101" max="3101" width="11.42578125" style="3" bestFit="1" customWidth="1"/>
    <col min="3102" max="3102" width="10.42578125" style="3" bestFit="1" customWidth="1"/>
    <col min="3103" max="3328" width="9.140625" style="3"/>
    <col min="3329" max="3329" width="4" style="3" customWidth="1"/>
    <col min="3330" max="3330" width="47.42578125" style="3" customWidth="1"/>
    <col min="3331" max="3331" width="10.7109375" style="3" customWidth="1"/>
    <col min="3332" max="3332" width="34.28515625" style="3" customWidth="1"/>
    <col min="3333" max="3333" width="8.85546875" style="3" customWidth="1"/>
    <col min="3334" max="3334" width="36.85546875" style="3" customWidth="1"/>
    <col min="3335" max="3335" width="14.42578125" style="3" customWidth="1"/>
    <col min="3336" max="3337" width="5.140625" style="3" customWidth="1"/>
    <col min="3338" max="3338" width="4.7109375" style="3" customWidth="1"/>
    <col min="3339" max="3339" width="6.85546875" style="3" customWidth="1"/>
    <col min="3340" max="3340" width="6.140625" style="3" customWidth="1"/>
    <col min="3341" max="3341" width="7.28515625" style="3" customWidth="1"/>
    <col min="3342" max="3343" width="6.7109375" style="3" customWidth="1"/>
    <col min="3344" max="3348" width="7.42578125" style="3" customWidth="1"/>
    <col min="3349" max="3349" width="4.85546875" style="3" customWidth="1"/>
    <col min="3350" max="3350" width="15" style="3" customWidth="1"/>
    <col min="3351" max="3351" width="13.42578125" style="3" customWidth="1"/>
    <col min="3352" max="3352" width="13.7109375" style="3" customWidth="1"/>
    <col min="3353" max="3353" width="13.140625" style="3" customWidth="1"/>
    <col min="3354" max="3354" width="12.42578125" style="3" customWidth="1"/>
    <col min="3355" max="3355" width="14.28515625" style="3" customWidth="1"/>
    <col min="3356" max="3356" width="15.42578125" style="3" customWidth="1"/>
    <col min="3357" max="3357" width="11.42578125" style="3" bestFit="1" customWidth="1"/>
    <col min="3358" max="3358" width="10.42578125" style="3" bestFit="1" customWidth="1"/>
    <col min="3359" max="3584" width="9.140625" style="3"/>
    <col min="3585" max="3585" width="4" style="3" customWidth="1"/>
    <col min="3586" max="3586" width="47.42578125" style="3" customWidth="1"/>
    <col min="3587" max="3587" width="10.7109375" style="3" customWidth="1"/>
    <col min="3588" max="3588" width="34.28515625" style="3" customWidth="1"/>
    <col min="3589" max="3589" width="8.85546875" style="3" customWidth="1"/>
    <col min="3590" max="3590" width="36.85546875" style="3" customWidth="1"/>
    <col min="3591" max="3591" width="14.42578125" style="3" customWidth="1"/>
    <col min="3592" max="3593" width="5.140625" style="3" customWidth="1"/>
    <col min="3594" max="3594" width="4.7109375" style="3" customWidth="1"/>
    <col min="3595" max="3595" width="6.85546875" style="3" customWidth="1"/>
    <col min="3596" max="3596" width="6.140625" style="3" customWidth="1"/>
    <col min="3597" max="3597" width="7.28515625" style="3" customWidth="1"/>
    <col min="3598" max="3599" width="6.7109375" style="3" customWidth="1"/>
    <col min="3600" max="3604" width="7.42578125" style="3" customWidth="1"/>
    <col min="3605" max="3605" width="4.85546875" style="3" customWidth="1"/>
    <col min="3606" max="3606" width="15" style="3" customWidth="1"/>
    <col min="3607" max="3607" width="13.42578125" style="3" customWidth="1"/>
    <col min="3608" max="3608" width="13.7109375" style="3" customWidth="1"/>
    <col min="3609" max="3609" width="13.140625" style="3" customWidth="1"/>
    <col min="3610" max="3610" width="12.42578125" style="3" customWidth="1"/>
    <col min="3611" max="3611" width="14.28515625" style="3" customWidth="1"/>
    <col min="3612" max="3612" width="15.42578125" style="3" customWidth="1"/>
    <col min="3613" max="3613" width="11.42578125" style="3" bestFit="1" customWidth="1"/>
    <col min="3614" max="3614" width="10.42578125" style="3" bestFit="1" customWidth="1"/>
    <col min="3615" max="3840" width="9.140625" style="3"/>
    <col min="3841" max="3841" width="4" style="3" customWidth="1"/>
    <col min="3842" max="3842" width="47.42578125" style="3" customWidth="1"/>
    <col min="3843" max="3843" width="10.7109375" style="3" customWidth="1"/>
    <col min="3844" max="3844" width="34.28515625" style="3" customWidth="1"/>
    <col min="3845" max="3845" width="8.85546875" style="3" customWidth="1"/>
    <col min="3846" max="3846" width="36.85546875" style="3" customWidth="1"/>
    <col min="3847" max="3847" width="14.42578125" style="3" customWidth="1"/>
    <col min="3848" max="3849" width="5.140625" style="3" customWidth="1"/>
    <col min="3850" max="3850" width="4.7109375" style="3" customWidth="1"/>
    <col min="3851" max="3851" width="6.85546875" style="3" customWidth="1"/>
    <col min="3852" max="3852" width="6.140625" style="3" customWidth="1"/>
    <col min="3853" max="3853" width="7.28515625" style="3" customWidth="1"/>
    <col min="3854" max="3855" width="6.7109375" style="3" customWidth="1"/>
    <col min="3856" max="3860" width="7.42578125" style="3" customWidth="1"/>
    <col min="3861" max="3861" width="4.85546875" style="3" customWidth="1"/>
    <col min="3862" max="3862" width="15" style="3" customWidth="1"/>
    <col min="3863" max="3863" width="13.42578125" style="3" customWidth="1"/>
    <col min="3864" max="3864" width="13.7109375" style="3" customWidth="1"/>
    <col min="3865" max="3865" width="13.140625" style="3" customWidth="1"/>
    <col min="3866" max="3866" width="12.42578125" style="3" customWidth="1"/>
    <col min="3867" max="3867" width="14.28515625" style="3" customWidth="1"/>
    <col min="3868" max="3868" width="15.42578125" style="3" customWidth="1"/>
    <col min="3869" max="3869" width="11.42578125" style="3" bestFit="1" customWidth="1"/>
    <col min="3870" max="3870" width="10.42578125" style="3" bestFit="1" customWidth="1"/>
    <col min="3871" max="4096" width="9.140625" style="3"/>
    <col min="4097" max="4097" width="4" style="3" customWidth="1"/>
    <col min="4098" max="4098" width="47.42578125" style="3" customWidth="1"/>
    <col min="4099" max="4099" width="10.7109375" style="3" customWidth="1"/>
    <col min="4100" max="4100" width="34.28515625" style="3" customWidth="1"/>
    <col min="4101" max="4101" width="8.85546875" style="3" customWidth="1"/>
    <col min="4102" max="4102" width="36.85546875" style="3" customWidth="1"/>
    <col min="4103" max="4103" width="14.42578125" style="3" customWidth="1"/>
    <col min="4104" max="4105" width="5.140625" style="3" customWidth="1"/>
    <col min="4106" max="4106" width="4.7109375" style="3" customWidth="1"/>
    <col min="4107" max="4107" width="6.85546875" style="3" customWidth="1"/>
    <col min="4108" max="4108" width="6.140625" style="3" customWidth="1"/>
    <col min="4109" max="4109" width="7.28515625" style="3" customWidth="1"/>
    <col min="4110" max="4111" width="6.7109375" style="3" customWidth="1"/>
    <col min="4112" max="4116" width="7.42578125" style="3" customWidth="1"/>
    <col min="4117" max="4117" width="4.85546875" style="3" customWidth="1"/>
    <col min="4118" max="4118" width="15" style="3" customWidth="1"/>
    <col min="4119" max="4119" width="13.42578125" style="3" customWidth="1"/>
    <col min="4120" max="4120" width="13.7109375" style="3" customWidth="1"/>
    <col min="4121" max="4121" width="13.140625" style="3" customWidth="1"/>
    <col min="4122" max="4122" width="12.42578125" style="3" customWidth="1"/>
    <col min="4123" max="4123" width="14.28515625" style="3" customWidth="1"/>
    <col min="4124" max="4124" width="15.42578125" style="3" customWidth="1"/>
    <col min="4125" max="4125" width="11.42578125" style="3" bestFit="1" customWidth="1"/>
    <col min="4126" max="4126" width="10.42578125" style="3" bestFit="1" customWidth="1"/>
    <col min="4127" max="4352" width="9.140625" style="3"/>
    <col min="4353" max="4353" width="4" style="3" customWidth="1"/>
    <col min="4354" max="4354" width="47.42578125" style="3" customWidth="1"/>
    <col min="4355" max="4355" width="10.7109375" style="3" customWidth="1"/>
    <col min="4356" max="4356" width="34.28515625" style="3" customWidth="1"/>
    <col min="4357" max="4357" width="8.85546875" style="3" customWidth="1"/>
    <col min="4358" max="4358" width="36.85546875" style="3" customWidth="1"/>
    <col min="4359" max="4359" width="14.42578125" style="3" customWidth="1"/>
    <col min="4360" max="4361" width="5.140625" style="3" customWidth="1"/>
    <col min="4362" max="4362" width="4.7109375" style="3" customWidth="1"/>
    <col min="4363" max="4363" width="6.85546875" style="3" customWidth="1"/>
    <col min="4364" max="4364" width="6.140625" style="3" customWidth="1"/>
    <col min="4365" max="4365" width="7.28515625" style="3" customWidth="1"/>
    <col min="4366" max="4367" width="6.7109375" style="3" customWidth="1"/>
    <col min="4368" max="4372" width="7.42578125" style="3" customWidth="1"/>
    <col min="4373" max="4373" width="4.85546875" style="3" customWidth="1"/>
    <col min="4374" max="4374" width="15" style="3" customWidth="1"/>
    <col min="4375" max="4375" width="13.42578125" style="3" customWidth="1"/>
    <col min="4376" max="4376" width="13.7109375" style="3" customWidth="1"/>
    <col min="4377" max="4377" width="13.140625" style="3" customWidth="1"/>
    <col min="4378" max="4378" width="12.42578125" style="3" customWidth="1"/>
    <col min="4379" max="4379" width="14.28515625" style="3" customWidth="1"/>
    <col min="4380" max="4380" width="15.42578125" style="3" customWidth="1"/>
    <col min="4381" max="4381" width="11.42578125" style="3" bestFit="1" customWidth="1"/>
    <col min="4382" max="4382" width="10.42578125" style="3" bestFit="1" customWidth="1"/>
    <col min="4383" max="4608" width="9.140625" style="3"/>
    <col min="4609" max="4609" width="4" style="3" customWidth="1"/>
    <col min="4610" max="4610" width="47.42578125" style="3" customWidth="1"/>
    <col min="4611" max="4611" width="10.7109375" style="3" customWidth="1"/>
    <col min="4612" max="4612" width="34.28515625" style="3" customWidth="1"/>
    <col min="4613" max="4613" width="8.85546875" style="3" customWidth="1"/>
    <col min="4614" max="4614" width="36.85546875" style="3" customWidth="1"/>
    <col min="4615" max="4615" width="14.42578125" style="3" customWidth="1"/>
    <col min="4616" max="4617" width="5.140625" style="3" customWidth="1"/>
    <col min="4618" max="4618" width="4.7109375" style="3" customWidth="1"/>
    <col min="4619" max="4619" width="6.85546875" style="3" customWidth="1"/>
    <col min="4620" max="4620" width="6.140625" style="3" customWidth="1"/>
    <col min="4621" max="4621" width="7.28515625" style="3" customWidth="1"/>
    <col min="4622" max="4623" width="6.7109375" style="3" customWidth="1"/>
    <col min="4624" max="4628" width="7.42578125" style="3" customWidth="1"/>
    <col min="4629" max="4629" width="4.85546875" style="3" customWidth="1"/>
    <col min="4630" max="4630" width="15" style="3" customWidth="1"/>
    <col min="4631" max="4631" width="13.42578125" style="3" customWidth="1"/>
    <col min="4632" max="4632" width="13.7109375" style="3" customWidth="1"/>
    <col min="4633" max="4633" width="13.140625" style="3" customWidth="1"/>
    <col min="4634" max="4634" width="12.42578125" style="3" customWidth="1"/>
    <col min="4635" max="4635" width="14.28515625" style="3" customWidth="1"/>
    <col min="4636" max="4636" width="15.42578125" style="3" customWidth="1"/>
    <col min="4637" max="4637" width="11.42578125" style="3" bestFit="1" customWidth="1"/>
    <col min="4638" max="4638" width="10.42578125" style="3" bestFit="1" customWidth="1"/>
    <col min="4639" max="4864" width="9.140625" style="3"/>
    <col min="4865" max="4865" width="4" style="3" customWidth="1"/>
    <col min="4866" max="4866" width="47.42578125" style="3" customWidth="1"/>
    <col min="4867" max="4867" width="10.7109375" style="3" customWidth="1"/>
    <col min="4868" max="4868" width="34.28515625" style="3" customWidth="1"/>
    <col min="4869" max="4869" width="8.85546875" style="3" customWidth="1"/>
    <col min="4870" max="4870" width="36.85546875" style="3" customWidth="1"/>
    <col min="4871" max="4871" width="14.42578125" style="3" customWidth="1"/>
    <col min="4872" max="4873" width="5.140625" style="3" customWidth="1"/>
    <col min="4874" max="4874" width="4.7109375" style="3" customWidth="1"/>
    <col min="4875" max="4875" width="6.85546875" style="3" customWidth="1"/>
    <col min="4876" max="4876" width="6.140625" style="3" customWidth="1"/>
    <col min="4877" max="4877" width="7.28515625" style="3" customWidth="1"/>
    <col min="4878" max="4879" width="6.7109375" style="3" customWidth="1"/>
    <col min="4880" max="4884" width="7.42578125" style="3" customWidth="1"/>
    <col min="4885" max="4885" width="4.85546875" style="3" customWidth="1"/>
    <col min="4886" max="4886" width="15" style="3" customWidth="1"/>
    <col min="4887" max="4887" width="13.42578125" style="3" customWidth="1"/>
    <col min="4888" max="4888" width="13.7109375" style="3" customWidth="1"/>
    <col min="4889" max="4889" width="13.140625" style="3" customWidth="1"/>
    <col min="4890" max="4890" width="12.42578125" style="3" customWidth="1"/>
    <col min="4891" max="4891" width="14.28515625" style="3" customWidth="1"/>
    <col min="4892" max="4892" width="15.42578125" style="3" customWidth="1"/>
    <col min="4893" max="4893" width="11.42578125" style="3" bestFit="1" customWidth="1"/>
    <col min="4894" max="4894" width="10.42578125" style="3" bestFit="1" customWidth="1"/>
    <col min="4895" max="5120" width="9.140625" style="3"/>
    <col min="5121" max="5121" width="4" style="3" customWidth="1"/>
    <col min="5122" max="5122" width="47.42578125" style="3" customWidth="1"/>
    <col min="5123" max="5123" width="10.7109375" style="3" customWidth="1"/>
    <col min="5124" max="5124" width="34.28515625" style="3" customWidth="1"/>
    <col min="5125" max="5125" width="8.85546875" style="3" customWidth="1"/>
    <col min="5126" max="5126" width="36.85546875" style="3" customWidth="1"/>
    <col min="5127" max="5127" width="14.42578125" style="3" customWidth="1"/>
    <col min="5128" max="5129" width="5.140625" style="3" customWidth="1"/>
    <col min="5130" max="5130" width="4.7109375" style="3" customWidth="1"/>
    <col min="5131" max="5131" width="6.85546875" style="3" customWidth="1"/>
    <col min="5132" max="5132" width="6.140625" style="3" customWidth="1"/>
    <col min="5133" max="5133" width="7.28515625" style="3" customWidth="1"/>
    <col min="5134" max="5135" width="6.7109375" style="3" customWidth="1"/>
    <col min="5136" max="5140" width="7.42578125" style="3" customWidth="1"/>
    <col min="5141" max="5141" width="4.85546875" style="3" customWidth="1"/>
    <col min="5142" max="5142" width="15" style="3" customWidth="1"/>
    <col min="5143" max="5143" width="13.42578125" style="3" customWidth="1"/>
    <col min="5144" max="5144" width="13.7109375" style="3" customWidth="1"/>
    <col min="5145" max="5145" width="13.140625" style="3" customWidth="1"/>
    <col min="5146" max="5146" width="12.42578125" style="3" customWidth="1"/>
    <col min="5147" max="5147" width="14.28515625" style="3" customWidth="1"/>
    <col min="5148" max="5148" width="15.42578125" style="3" customWidth="1"/>
    <col min="5149" max="5149" width="11.42578125" style="3" bestFit="1" customWidth="1"/>
    <col min="5150" max="5150" width="10.42578125" style="3" bestFit="1" customWidth="1"/>
    <col min="5151" max="5376" width="9.140625" style="3"/>
    <col min="5377" max="5377" width="4" style="3" customWidth="1"/>
    <col min="5378" max="5378" width="47.42578125" style="3" customWidth="1"/>
    <col min="5379" max="5379" width="10.7109375" style="3" customWidth="1"/>
    <col min="5380" max="5380" width="34.28515625" style="3" customWidth="1"/>
    <col min="5381" max="5381" width="8.85546875" style="3" customWidth="1"/>
    <col min="5382" max="5382" width="36.85546875" style="3" customWidth="1"/>
    <col min="5383" max="5383" width="14.42578125" style="3" customWidth="1"/>
    <col min="5384" max="5385" width="5.140625" style="3" customWidth="1"/>
    <col min="5386" max="5386" width="4.7109375" style="3" customWidth="1"/>
    <col min="5387" max="5387" width="6.85546875" style="3" customWidth="1"/>
    <col min="5388" max="5388" width="6.140625" style="3" customWidth="1"/>
    <col min="5389" max="5389" width="7.28515625" style="3" customWidth="1"/>
    <col min="5390" max="5391" width="6.7109375" style="3" customWidth="1"/>
    <col min="5392" max="5396" width="7.42578125" style="3" customWidth="1"/>
    <col min="5397" max="5397" width="4.85546875" style="3" customWidth="1"/>
    <col min="5398" max="5398" width="15" style="3" customWidth="1"/>
    <col min="5399" max="5399" width="13.42578125" style="3" customWidth="1"/>
    <col min="5400" max="5400" width="13.7109375" style="3" customWidth="1"/>
    <col min="5401" max="5401" width="13.140625" style="3" customWidth="1"/>
    <col min="5402" max="5402" width="12.42578125" style="3" customWidth="1"/>
    <col min="5403" max="5403" width="14.28515625" style="3" customWidth="1"/>
    <col min="5404" max="5404" width="15.42578125" style="3" customWidth="1"/>
    <col min="5405" max="5405" width="11.42578125" style="3" bestFit="1" customWidth="1"/>
    <col min="5406" max="5406" width="10.42578125" style="3" bestFit="1" customWidth="1"/>
    <col min="5407" max="5632" width="9.140625" style="3"/>
    <col min="5633" max="5633" width="4" style="3" customWidth="1"/>
    <col min="5634" max="5634" width="47.42578125" style="3" customWidth="1"/>
    <col min="5635" max="5635" width="10.7109375" style="3" customWidth="1"/>
    <col min="5636" max="5636" width="34.28515625" style="3" customWidth="1"/>
    <col min="5637" max="5637" width="8.85546875" style="3" customWidth="1"/>
    <col min="5638" max="5638" width="36.85546875" style="3" customWidth="1"/>
    <col min="5639" max="5639" width="14.42578125" style="3" customWidth="1"/>
    <col min="5640" max="5641" width="5.140625" style="3" customWidth="1"/>
    <col min="5642" max="5642" width="4.7109375" style="3" customWidth="1"/>
    <col min="5643" max="5643" width="6.85546875" style="3" customWidth="1"/>
    <col min="5644" max="5644" width="6.140625" style="3" customWidth="1"/>
    <col min="5645" max="5645" width="7.28515625" style="3" customWidth="1"/>
    <col min="5646" max="5647" width="6.7109375" style="3" customWidth="1"/>
    <col min="5648" max="5652" width="7.42578125" style="3" customWidth="1"/>
    <col min="5653" max="5653" width="4.85546875" style="3" customWidth="1"/>
    <col min="5654" max="5654" width="15" style="3" customWidth="1"/>
    <col min="5655" max="5655" width="13.42578125" style="3" customWidth="1"/>
    <col min="5656" max="5656" width="13.7109375" style="3" customWidth="1"/>
    <col min="5657" max="5657" width="13.140625" style="3" customWidth="1"/>
    <col min="5658" max="5658" width="12.42578125" style="3" customWidth="1"/>
    <col min="5659" max="5659" width="14.28515625" style="3" customWidth="1"/>
    <col min="5660" max="5660" width="15.42578125" style="3" customWidth="1"/>
    <col min="5661" max="5661" width="11.42578125" style="3" bestFit="1" customWidth="1"/>
    <col min="5662" max="5662" width="10.42578125" style="3" bestFit="1" customWidth="1"/>
    <col min="5663" max="5888" width="9.140625" style="3"/>
    <col min="5889" max="5889" width="4" style="3" customWidth="1"/>
    <col min="5890" max="5890" width="47.42578125" style="3" customWidth="1"/>
    <col min="5891" max="5891" width="10.7109375" style="3" customWidth="1"/>
    <col min="5892" max="5892" width="34.28515625" style="3" customWidth="1"/>
    <col min="5893" max="5893" width="8.85546875" style="3" customWidth="1"/>
    <col min="5894" max="5894" width="36.85546875" style="3" customWidth="1"/>
    <col min="5895" max="5895" width="14.42578125" style="3" customWidth="1"/>
    <col min="5896" max="5897" width="5.140625" style="3" customWidth="1"/>
    <col min="5898" max="5898" width="4.7109375" style="3" customWidth="1"/>
    <col min="5899" max="5899" width="6.85546875" style="3" customWidth="1"/>
    <col min="5900" max="5900" width="6.140625" style="3" customWidth="1"/>
    <col min="5901" max="5901" width="7.28515625" style="3" customWidth="1"/>
    <col min="5902" max="5903" width="6.7109375" style="3" customWidth="1"/>
    <col min="5904" max="5908" width="7.42578125" style="3" customWidth="1"/>
    <col min="5909" max="5909" width="4.85546875" style="3" customWidth="1"/>
    <col min="5910" max="5910" width="15" style="3" customWidth="1"/>
    <col min="5911" max="5911" width="13.42578125" style="3" customWidth="1"/>
    <col min="5912" max="5912" width="13.7109375" style="3" customWidth="1"/>
    <col min="5913" max="5913" width="13.140625" style="3" customWidth="1"/>
    <col min="5914" max="5914" width="12.42578125" style="3" customWidth="1"/>
    <col min="5915" max="5915" width="14.28515625" style="3" customWidth="1"/>
    <col min="5916" max="5916" width="15.42578125" style="3" customWidth="1"/>
    <col min="5917" max="5917" width="11.42578125" style="3" bestFit="1" customWidth="1"/>
    <col min="5918" max="5918" width="10.42578125" style="3" bestFit="1" customWidth="1"/>
    <col min="5919" max="6144" width="9.140625" style="3"/>
    <col min="6145" max="6145" width="4" style="3" customWidth="1"/>
    <col min="6146" max="6146" width="47.42578125" style="3" customWidth="1"/>
    <col min="6147" max="6147" width="10.7109375" style="3" customWidth="1"/>
    <col min="6148" max="6148" width="34.28515625" style="3" customWidth="1"/>
    <col min="6149" max="6149" width="8.85546875" style="3" customWidth="1"/>
    <col min="6150" max="6150" width="36.85546875" style="3" customWidth="1"/>
    <col min="6151" max="6151" width="14.42578125" style="3" customWidth="1"/>
    <col min="6152" max="6153" width="5.140625" style="3" customWidth="1"/>
    <col min="6154" max="6154" width="4.7109375" style="3" customWidth="1"/>
    <col min="6155" max="6155" width="6.85546875" style="3" customWidth="1"/>
    <col min="6156" max="6156" width="6.140625" style="3" customWidth="1"/>
    <col min="6157" max="6157" width="7.28515625" style="3" customWidth="1"/>
    <col min="6158" max="6159" width="6.7109375" style="3" customWidth="1"/>
    <col min="6160" max="6164" width="7.42578125" style="3" customWidth="1"/>
    <col min="6165" max="6165" width="4.85546875" style="3" customWidth="1"/>
    <col min="6166" max="6166" width="15" style="3" customWidth="1"/>
    <col min="6167" max="6167" width="13.42578125" style="3" customWidth="1"/>
    <col min="6168" max="6168" width="13.7109375" style="3" customWidth="1"/>
    <col min="6169" max="6169" width="13.140625" style="3" customWidth="1"/>
    <col min="6170" max="6170" width="12.42578125" style="3" customWidth="1"/>
    <col min="6171" max="6171" width="14.28515625" style="3" customWidth="1"/>
    <col min="6172" max="6172" width="15.42578125" style="3" customWidth="1"/>
    <col min="6173" max="6173" width="11.42578125" style="3" bestFit="1" customWidth="1"/>
    <col min="6174" max="6174" width="10.42578125" style="3" bestFit="1" customWidth="1"/>
    <col min="6175" max="6400" width="9.140625" style="3"/>
    <col min="6401" max="6401" width="4" style="3" customWidth="1"/>
    <col min="6402" max="6402" width="47.42578125" style="3" customWidth="1"/>
    <col min="6403" max="6403" width="10.7109375" style="3" customWidth="1"/>
    <col min="6404" max="6404" width="34.28515625" style="3" customWidth="1"/>
    <col min="6405" max="6405" width="8.85546875" style="3" customWidth="1"/>
    <col min="6406" max="6406" width="36.85546875" style="3" customWidth="1"/>
    <col min="6407" max="6407" width="14.42578125" style="3" customWidth="1"/>
    <col min="6408" max="6409" width="5.140625" style="3" customWidth="1"/>
    <col min="6410" max="6410" width="4.7109375" style="3" customWidth="1"/>
    <col min="6411" max="6411" width="6.85546875" style="3" customWidth="1"/>
    <col min="6412" max="6412" width="6.140625" style="3" customWidth="1"/>
    <col min="6413" max="6413" width="7.28515625" style="3" customWidth="1"/>
    <col min="6414" max="6415" width="6.7109375" style="3" customWidth="1"/>
    <col min="6416" max="6420" width="7.42578125" style="3" customWidth="1"/>
    <col min="6421" max="6421" width="4.85546875" style="3" customWidth="1"/>
    <col min="6422" max="6422" width="15" style="3" customWidth="1"/>
    <col min="6423" max="6423" width="13.42578125" style="3" customWidth="1"/>
    <col min="6424" max="6424" width="13.7109375" style="3" customWidth="1"/>
    <col min="6425" max="6425" width="13.140625" style="3" customWidth="1"/>
    <col min="6426" max="6426" width="12.42578125" style="3" customWidth="1"/>
    <col min="6427" max="6427" width="14.28515625" style="3" customWidth="1"/>
    <col min="6428" max="6428" width="15.42578125" style="3" customWidth="1"/>
    <col min="6429" max="6429" width="11.42578125" style="3" bestFit="1" customWidth="1"/>
    <col min="6430" max="6430" width="10.42578125" style="3" bestFit="1" customWidth="1"/>
    <col min="6431" max="6656" width="9.140625" style="3"/>
    <col min="6657" max="6657" width="4" style="3" customWidth="1"/>
    <col min="6658" max="6658" width="47.42578125" style="3" customWidth="1"/>
    <col min="6659" max="6659" width="10.7109375" style="3" customWidth="1"/>
    <col min="6660" max="6660" width="34.28515625" style="3" customWidth="1"/>
    <col min="6661" max="6661" width="8.85546875" style="3" customWidth="1"/>
    <col min="6662" max="6662" width="36.85546875" style="3" customWidth="1"/>
    <col min="6663" max="6663" width="14.42578125" style="3" customWidth="1"/>
    <col min="6664" max="6665" width="5.140625" style="3" customWidth="1"/>
    <col min="6666" max="6666" width="4.7109375" style="3" customWidth="1"/>
    <col min="6667" max="6667" width="6.85546875" style="3" customWidth="1"/>
    <col min="6668" max="6668" width="6.140625" style="3" customWidth="1"/>
    <col min="6669" max="6669" width="7.28515625" style="3" customWidth="1"/>
    <col min="6670" max="6671" width="6.7109375" style="3" customWidth="1"/>
    <col min="6672" max="6676" width="7.42578125" style="3" customWidth="1"/>
    <col min="6677" max="6677" width="4.85546875" style="3" customWidth="1"/>
    <col min="6678" max="6678" width="15" style="3" customWidth="1"/>
    <col min="6679" max="6679" width="13.42578125" style="3" customWidth="1"/>
    <col min="6680" max="6680" width="13.7109375" style="3" customWidth="1"/>
    <col min="6681" max="6681" width="13.140625" style="3" customWidth="1"/>
    <col min="6682" max="6682" width="12.42578125" style="3" customWidth="1"/>
    <col min="6683" max="6683" width="14.28515625" style="3" customWidth="1"/>
    <col min="6684" max="6684" width="15.42578125" style="3" customWidth="1"/>
    <col min="6685" max="6685" width="11.42578125" style="3" bestFit="1" customWidth="1"/>
    <col min="6686" max="6686" width="10.42578125" style="3" bestFit="1" customWidth="1"/>
    <col min="6687" max="6912" width="9.140625" style="3"/>
    <col min="6913" max="6913" width="4" style="3" customWidth="1"/>
    <col min="6914" max="6914" width="47.42578125" style="3" customWidth="1"/>
    <col min="6915" max="6915" width="10.7109375" style="3" customWidth="1"/>
    <col min="6916" max="6916" width="34.28515625" style="3" customWidth="1"/>
    <col min="6917" max="6917" width="8.85546875" style="3" customWidth="1"/>
    <col min="6918" max="6918" width="36.85546875" style="3" customWidth="1"/>
    <col min="6919" max="6919" width="14.42578125" style="3" customWidth="1"/>
    <col min="6920" max="6921" width="5.140625" style="3" customWidth="1"/>
    <col min="6922" max="6922" width="4.7109375" style="3" customWidth="1"/>
    <col min="6923" max="6923" width="6.85546875" style="3" customWidth="1"/>
    <col min="6924" max="6924" width="6.140625" style="3" customWidth="1"/>
    <col min="6925" max="6925" width="7.28515625" style="3" customWidth="1"/>
    <col min="6926" max="6927" width="6.7109375" style="3" customWidth="1"/>
    <col min="6928" max="6932" width="7.42578125" style="3" customWidth="1"/>
    <col min="6933" max="6933" width="4.85546875" style="3" customWidth="1"/>
    <col min="6934" max="6934" width="15" style="3" customWidth="1"/>
    <col min="6935" max="6935" width="13.42578125" style="3" customWidth="1"/>
    <col min="6936" max="6936" width="13.7109375" style="3" customWidth="1"/>
    <col min="6937" max="6937" width="13.140625" style="3" customWidth="1"/>
    <col min="6938" max="6938" width="12.42578125" style="3" customWidth="1"/>
    <col min="6939" max="6939" width="14.28515625" style="3" customWidth="1"/>
    <col min="6940" max="6940" width="15.42578125" style="3" customWidth="1"/>
    <col min="6941" max="6941" width="11.42578125" style="3" bestFit="1" customWidth="1"/>
    <col min="6942" max="6942" width="10.42578125" style="3" bestFit="1" customWidth="1"/>
    <col min="6943" max="7168" width="9.140625" style="3"/>
    <col min="7169" max="7169" width="4" style="3" customWidth="1"/>
    <col min="7170" max="7170" width="47.42578125" style="3" customWidth="1"/>
    <col min="7171" max="7171" width="10.7109375" style="3" customWidth="1"/>
    <col min="7172" max="7172" width="34.28515625" style="3" customWidth="1"/>
    <col min="7173" max="7173" width="8.85546875" style="3" customWidth="1"/>
    <col min="7174" max="7174" width="36.85546875" style="3" customWidth="1"/>
    <col min="7175" max="7175" width="14.42578125" style="3" customWidth="1"/>
    <col min="7176" max="7177" width="5.140625" style="3" customWidth="1"/>
    <col min="7178" max="7178" width="4.7109375" style="3" customWidth="1"/>
    <col min="7179" max="7179" width="6.85546875" style="3" customWidth="1"/>
    <col min="7180" max="7180" width="6.140625" style="3" customWidth="1"/>
    <col min="7181" max="7181" width="7.28515625" style="3" customWidth="1"/>
    <col min="7182" max="7183" width="6.7109375" style="3" customWidth="1"/>
    <col min="7184" max="7188" width="7.42578125" style="3" customWidth="1"/>
    <col min="7189" max="7189" width="4.85546875" style="3" customWidth="1"/>
    <col min="7190" max="7190" width="15" style="3" customWidth="1"/>
    <col min="7191" max="7191" width="13.42578125" style="3" customWidth="1"/>
    <col min="7192" max="7192" width="13.7109375" style="3" customWidth="1"/>
    <col min="7193" max="7193" width="13.140625" style="3" customWidth="1"/>
    <col min="7194" max="7194" width="12.42578125" style="3" customWidth="1"/>
    <col min="7195" max="7195" width="14.28515625" style="3" customWidth="1"/>
    <col min="7196" max="7196" width="15.42578125" style="3" customWidth="1"/>
    <col min="7197" max="7197" width="11.42578125" style="3" bestFit="1" customWidth="1"/>
    <col min="7198" max="7198" width="10.42578125" style="3" bestFit="1" customWidth="1"/>
    <col min="7199" max="7424" width="9.140625" style="3"/>
    <col min="7425" max="7425" width="4" style="3" customWidth="1"/>
    <col min="7426" max="7426" width="47.42578125" style="3" customWidth="1"/>
    <col min="7427" max="7427" width="10.7109375" style="3" customWidth="1"/>
    <col min="7428" max="7428" width="34.28515625" style="3" customWidth="1"/>
    <col min="7429" max="7429" width="8.85546875" style="3" customWidth="1"/>
    <col min="7430" max="7430" width="36.85546875" style="3" customWidth="1"/>
    <col min="7431" max="7431" width="14.42578125" style="3" customWidth="1"/>
    <col min="7432" max="7433" width="5.140625" style="3" customWidth="1"/>
    <col min="7434" max="7434" width="4.7109375" style="3" customWidth="1"/>
    <col min="7435" max="7435" width="6.85546875" style="3" customWidth="1"/>
    <col min="7436" max="7436" width="6.140625" style="3" customWidth="1"/>
    <col min="7437" max="7437" width="7.28515625" style="3" customWidth="1"/>
    <col min="7438" max="7439" width="6.7109375" style="3" customWidth="1"/>
    <col min="7440" max="7444" width="7.42578125" style="3" customWidth="1"/>
    <col min="7445" max="7445" width="4.85546875" style="3" customWidth="1"/>
    <col min="7446" max="7446" width="15" style="3" customWidth="1"/>
    <col min="7447" max="7447" width="13.42578125" style="3" customWidth="1"/>
    <col min="7448" max="7448" width="13.7109375" style="3" customWidth="1"/>
    <col min="7449" max="7449" width="13.140625" style="3" customWidth="1"/>
    <col min="7450" max="7450" width="12.42578125" style="3" customWidth="1"/>
    <col min="7451" max="7451" width="14.28515625" style="3" customWidth="1"/>
    <col min="7452" max="7452" width="15.42578125" style="3" customWidth="1"/>
    <col min="7453" max="7453" width="11.42578125" style="3" bestFit="1" customWidth="1"/>
    <col min="7454" max="7454" width="10.42578125" style="3" bestFit="1" customWidth="1"/>
    <col min="7455" max="7680" width="9.140625" style="3"/>
    <col min="7681" max="7681" width="4" style="3" customWidth="1"/>
    <col min="7682" max="7682" width="47.42578125" style="3" customWidth="1"/>
    <col min="7683" max="7683" width="10.7109375" style="3" customWidth="1"/>
    <col min="7684" max="7684" width="34.28515625" style="3" customWidth="1"/>
    <col min="7685" max="7685" width="8.85546875" style="3" customWidth="1"/>
    <col min="7686" max="7686" width="36.85546875" style="3" customWidth="1"/>
    <col min="7687" max="7687" width="14.42578125" style="3" customWidth="1"/>
    <col min="7688" max="7689" width="5.140625" style="3" customWidth="1"/>
    <col min="7690" max="7690" width="4.7109375" style="3" customWidth="1"/>
    <col min="7691" max="7691" width="6.85546875" style="3" customWidth="1"/>
    <col min="7692" max="7692" width="6.140625" style="3" customWidth="1"/>
    <col min="7693" max="7693" width="7.28515625" style="3" customWidth="1"/>
    <col min="7694" max="7695" width="6.7109375" style="3" customWidth="1"/>
    <col min="7696" max="7700" width="7.42578125" style="3" customWidth="1"/>
    <col min="7701" max="7701" width="4.85546875" style="3" customWidth="1"/>
    <col min="7702" max="7702" width="15" style="3" customWidth="1"/>
    <col min="7703" max="7703" width="13.42578125" style="3" customWidth="1"/>
    <col min="7704" max="7704" width="13.7109375" style="3" customWidth="1"/>
    <col min="7705" max="7705" width="13.140625" style="3" customWidth="1"/>
    <col min="7706" max="7706" width="12.42578125" style="3" customWidth="1"/>
    <col min="7707" max="7707" width="14.28515625" style="3" customWidth="1"/>
    <col min="7708" max="7708" width="15.42578125" style="3" customWidth="1"/>
    <col min="7709" max="7709" width="11.42578125" style="3" bestFit="1" customWidth="1"/>
    <col min="7710" max="7710" width="10.42578125" style="3" bestFit="1" customWidth="1"/>
    <col min="7711" max="7936" width="9.140625" style="3"/>
    <col min="7937" max="7937" width="4" style="3" customWidth="1"/>
    <col min="7938" max="7938" width="47.42578125" style="3" customWidth="1"/>
    <col min="7939" max="7939" width="10.7109375" style="3" customWidth="1"/>
    <col min="7940" max="7940" width="34.28515625" style="3" customWidth="1"/>
    <col min="7941" max="7941" width="8.85546875" style="3" customWidth="1"/>
    <col min="7942" max="7942" width="36.85546875" style="3" customWidth="1"/>
    <col min="7943" max="7943" width="14.42578125" style="3" customWidth="1"/>
    <col min="7944" max="7945" width="5.140625" style="3" customWidth="1"/>
    <col min="7946" max="7946" width="4.7109375" style="3" customWidth="1"/>
    <col min="7947" max="7947" width="6.85546875" style="3" customWidth="1"/>
    <col min="7948" max="7948" width="6.140625" style="3" customWidth="1"/>
    <col min="7949" max="7949" width="7.28515625" style="3" customWidth="1"/>
    <col min="7950" max="7951" width="6.7109375" style="3" customWidth="1"/>
    <col min="7952" max="7956" width="7.42578125" style="3" customWidth="1"/>
    <col min="7957" max="7957" width="4.85546875" style="3" customWidth="1"/>
    <col min="7958" max="7958" width="15" style="3" customWidth="1"/>
    <col min="7959" max="7959" width="13.42578125" style="3" customWidth="1"/>
    <col min="7960" max="7960" width="13.7109375" style="3" customWidth="1"/>
    <col min="7961" max="7961" width="13.140625" style="3" customWidth="1"/>
    <col min="7962" max="7962" width="12.42578125" style="3" customWidth="1"/>
    <col min="7963" max="7963" width="14.28515625" style="3" customWidth="1"/>
    <col min="7964" max="7964" width="15.42578125" style="3" customWidth="1"/>
    <col min="7965" max="7965" width="11.42578125" style="3" bestFit="1" customWidth="1"/>
    <col min="7966" max="7966" width="10.42578125" style="3" bestFit="1" customWidth="1"/>
    <col min="7967" max="8192" width="9.140625" style="3"/>
    <col min="8193" max="8193" width="4" style="3" customWidth="1"/>
    <col min="8194" max="8194" width="47.42578125" style="3" customWidth="1"/>
    <col min="8195" max="8195" width="10.7109375" style="3" customWidth="1"/>
    <col min="8196" max="8196" width="34.28515625" style="3" customWidth="1"/>
    <col min="8197" max="8197" width="8.85546875" style="3" customWidth="1"/>
    <col min="8198" max="8198" width="36.85546875" style="3" customWidth="1"/>
    <col min="8199" max="8199" width="14.42578125" style="3" customWidth="1"/>
    <col min="8200" max="8201" width="5.140625" style="3" customWidth="1"/>
    <col min="8202" max="8202" width="4.7109375" style="3" customWidth="1"/>
    <col min="8203" max="8203" width="6.85546875" style="3" customWidth="1"/>
    <col min="8204" max="8204" width="6.140625" style="3" customWidth="1"/>
    <col min="8205" max="8205" width="7.28515625" style="3" customWidth="1"/>
    <col min="8206" max="8207" width="6.7109375" style="3" customWidth="1"/>
    <col min="8208" max="8212" width="7.42578125" style="3" customWidth="1"/>
    <col min="8213" max="8213" width="4.85546875" style="3" customWidth="1"/>
    <col min="8214" max="8214" width="15" style="3" customWidth="1"/>
    <col min="8215" max="8215" width="13.42578125" style="3" customWidth="1"/>
    <col min="8216" max="8216" width="13.7109375" style="3" customWidth="1"/>
    <col min="8217" max="8217" width="13.140625" style="3" customWidth="1"/>
    <col min="8218" max="8218" width="12.42578125" style="3" customWidth="1"/>
    <col min="8219" max="8219" width="14.28515625" style="3" customWidth="1"/>
    <col min="8220" max="8220" width="15.42578125" style="3" customWidth="1"/>
    <col min="8221" max="8221" width="11.42578125" style="3" bestFit="1" customWidth="1"/>
    <col min="8222" max="8222" width="10.42578125" style="3" bestFit="1" customWidth="1"/>
    <col min="8223" max="8448" width="9.140625" style="3"/>
    <col min="8449" max="8449" width="4" style="3" customWidth="1"/>
    <col min="8450" max="8450" width="47.42578125" style="3" customWidth="1"/>
    <col min="8451" max="8451" width="10.7109375" style="3" customWidth="1"/>
    <col min="8452" max="8452" width="34.28515625" style="3" customWidth="1"/>
    <col min="8453" max="8453" width="8.85546875" style="3" customWidth="1"/>
    <col min="8454" max="8454" width="36.85546875" style="3" customWidth="1"/>
    <col min="8455" max="8455" width="14.42578125" style="3" customWidth="1"/>
    <col min="8456" max="8457" width="5.140625" style="3" customWidth="1"/>
    <col min="8458" max="8458" width="4.7109375" style="3" customWidth="1"/>
    <col min="8459" max="8459" width="6.85546875" style="3" customWidth="1"/>
    <col min="8460" max="8460" width="6.140625" style="3" customWidth="1"/>
    <col min="8461" max="8461" width="7.28515625" style="3" customWidth="1"/>
    <col min="8462" max="8463" width="6.7109375" style="3" customWidth="1"/>
    <col min="8464" max="8468" width="7.42578125" style="3" customWidth="1"/>
    <col min="8469" max="8469" width="4.85546875" style="3" customWidth="1"/>
    <col min="8470" max="8470" width="15" style="3" customWidth="1"/>
    <col min="8471" max="8471" width="13.42578125" style="3" customWidth="1"/>
    <col min="8472" max="8472" width="13.7109375" style="3" customWidth="1"/>
    <col min="8473" max="8473" width="13.140625" style="3" customWidth="1"/>
    <col min="8474" max="8474" width="12.42578125" style="3" customWidth="1"/>
    <col min="8475" max="8475" width="14.28515625" style="3" customWidth="1"/>
    <col min="8476" max="8476" width="15.42578125" style="3" customWidth="1"/>
    <col min="8477" max="8477" width="11.42578125" style="3" bestFit="1" customWidth="1"/>
    <col min="8478" max="8478" width="10.42578125" style="3" bestFit="1" customWidth="1"/>
    <col min="8479" max="8704" width="9.140625" style="3"/>
    <col min="8705" max="8705" width="4" style="3" customWidth="1"/>
    <col min="8706" max="8706" width="47.42578125" style="3" customWidth="1"/>
    <col min="8707" max="8707" width="10.7109375" style="3" customWidth="1"/>
    <col min="8708" max="8708" width="34.28515625" style="3" customWidth="1"/>
    <col min="8709" max="8709" width="8.85546875" style="3" customWidth="1"/>
    <col min="8710" max="8710" width="36.85546875" style="3" customWidth="1"/>
    <col min="8711" max="8711" width="14.42578125" style="3" customWidth="1"/>
    <col min="8712" max="8713" width="5.140625" style="3" customWidth="1"/>
    <col min="8714" max="8714" width="4.7109375" style="3" customWidth="1"/>
    <col min="8715" max="8715" width="6.85546875" style="3" customWidth="1"/>
    <col min="8716" max="8716" width="6.140625" style="3" customWidth="1"/>
    <col min="8717" max="8717" width="7.28515625" style="3" customWidth="1"/>
    <col min="8718" max="8719" width="6.7109375" style="3" customWidth="1"/>
    <col min="8720" max="8724" width="7.42578125" style="3" customWidth="1"/>
    <col min="8725" max="8725" width="4.85546875" style="3" customWidth="1"/>
    <col min="8726" max="8726" width="15" style="3" customWidth="1"/>
    <col min="8727" max="8727" width="13.42578125" style="3" customWidth="1"/>
    <col min="8728" max="8728" width="13.7109375" style="3" customWidth="1"/>
    <col min="8729" max="8729" width="13.140625" style="3" customWidth="1"/>
    <col min="8730" max="8730" width="12.42578125" style="3" customWidth="1"/>
    <col min="8731" max="8731" width="14.28515625" style="3" customWidth="1"/>
    <col min="8732" max="8732" width="15.42578125" style="3" customWidth="1"/>
    <col min="8733" max="8733" width="11.42578125" style="3" bestFit="1" customWidth="1"/>
    <col min="8734" max="8734" width="10.42578125" style="3" bestFit="1" customWidth="1"/>
    <col min="8735" max="8960" width="9.140625" style="3"/>
    <col min="8961" max="8961" width="4" style="3" customWidth="1"/>
    <col min="8962" max="8962" width="47.42578125" style="3" customWidth="1"/>
    <col min="8963" max="8963" width="10.7109375" style="3" customWidth="1"/>
    <col min="8964" max="8964" width="34.28515625" style="3" customWidth="1"/>
    <col min="8965" max="8965" width="8.85546875" style="3" customWidth="1"/>
    <col min="8966" max="8966" width="36.85546875" style="3" customWidth="1"/>
    <col min="8967" max="8967" width="14.42578125" style="3" customWidth="1"/>
    <col min="8968" max="8969" width="5.140625" style="3" customWidth="1"/>
    <col min="8970" max="8970" width="4.7109375" style="3" customWidth="1"/>
    <col min="8971" max="8971" width="6.85546875" style="3" customWidth="1"/>
    <col min="8972" max="8972" width="6.140625" style="3" customWidth="1"/>
    <col min="8973" max="8973" width="7.28515625" style="3" customWidth="1"/>
    <col min="8974" max="8975" width="6.7109375" style="3" customWidth="1"/>
    <col min="8976" max="8980" width="7.42578125" style="3" customWidth="1"/>
    <col min="8981" max="8981" width="4.85546875" style="3" customWidth="1"/>
    <col min="8982" max="8982" width="15" style="3" customWidth="1"/>
    <col min="8983" max="8983" width="13.42578125" style="3" customWidth="1"/>
    <col min="8984" max="8984" width="13.7109375" style="3" customWidth="1"/>
    <col min="8985" max="8985" width="13.140625" style="3" customWidth="1"/>
    <col min="8986" max="8986" width="12.42578125" style="3" customWidth="1"/>
    <col min="8987" max="8987" width="14.28515625" style="3" customWidth="1"/>
    <col min="8988" max="8988" width="15.42578125" style="3" customWidth="1"/>
    <col min="8989" max="8989" width="11.42578125" style="3" bestFit="1" customWidth="1"/>
    <col min="8990" max="8990" width="10.42578125" style="3" bestFit="1" customWidth="1"/>
    <col min="8991" max="9216" width="9.140625" style="3"/>
    <col min="9217" max="9217" width="4" style="3" customWidth="1"/>
    <col min="9218" max="9218" width="47.42578125" style="3" customWidth="1"/>
    <col min="9219" max="9219" width="10.7109375" style="3" customWidth="1"/>
    <col min="9220" max="9220" width="34.28515625" style="3" customWidth="1"/>
    <col min="9221" max="9221" width="8.85546875" style="3" customWidth="1"/>
    <col min="9222" max="9222" width="36.85546875" style="3" customWidth="1"/>
    <col min="9223" max="9223" width="14.42578125" style="3" customWidth="1"/>
    <col min="9224" max="9225" width="5.140625" style="3" customWidth="1"/>
    <col min="9226" max="9226" width="4.7109375" style="3" customWidth="1"/>
    <col min="9227" max="9227" width="6.85546875" style="3" customWidth="1"/>
    <col min="9228" max="9228" width="6.140625" style="3" customWidth="1"/>
    <col min="9229" max="9229" width="7.28515625" style="3" customWidth="1"/>
    <col min="9230" max="9231" width="6.7109375" style="3" customWidth="1"/>
    <col min="9232" max="9236" width="7.42578125" style="3" customWidth="1"/>
    <col min="9237" max="9237" width="4.85546875" style="3" customWidth="1"/>
    <col min="9238" max="9238" width="15" style="3" customWidth="1"/>
    <col min="9239" max="9239" width="13.42578125" style="3" customWidth="1"/>
    <col min="9240" max="9240" width="13.7109375" style="3" customWidth="1"/>
    <col min="9241" max="9241" width="13.140625" style="3" customWidth="1"/>
    <col min="9242" max="9242" width="12.42578125" style="3" customWidth="1"/>
    <col min="9243" max="9243" width="14.28515625" style="3" customWidth="1"/>
    <col min="9244" max="9244" width="15.42578125" style="3" customWidth="1"/>
    <col min="9245" max="9245" width="11.42578125" style="3" bestFit="1" customWidth="1"/>
    <col min="9246" max="9246" width="10.42578125" style="3" bestFit="1" customWidth="1"/>
    <col min="9247" max="9472" width="9.140625" style="3"/>
    <col min="9473" max="9473" width="4" style="3" customWidth="1"/>
    <col min="9474" max="9474" width="47.42578125" style="3" customWidth="1"/>
    <col min="9475" max="9475" width="10.7109375" style="3" customWidth="1"/>
    <col min="9476" max="9476" width="34.28515625" style="3" customWidth="1"/>
    <col min="9477" max="9477" width="8.85546875" style="3" customWidth="1"/>
    <col min="9478" max="9478" width="36.85546875" style="3" customWidth="1"/>
    <col min="9479" max="9479" width="14.42578125" style="3" customWidth="1"/>
    <col min="9480" max="9481" width="5.140625" style="3" customWidth="1"/>
    <col min="9482" max="9482" width="4.7109375" style="3" customWidth="1"/>
    <col min="9483" max="9483" width="6.85546875" style="3" customWidth="1"/>
    <col min="9484" max="9484" width="6.140625" style="3" customWidth="1"/>
    <col min="9485" max="9485" width="7.28515625" style="3" customWidth="1"/>
    <col min="9486" max="9487" width="6.7109375" style="3" customWidth="1"/>
    <col min="9488" max="9492" width="7.42578125" style="3" customWidth="1"/>
    <col min="9493" max="9493" width="4.85546875" style="3" customWidth="1"/>
    <col min="9494" max="9494" width="15" style="3" customWidth="1"/>
    <col min="9495" max="9495" width="13.42578125" style="3" customWidth="1"/>
    <col min="9496" max="9496" width="13.7109375" style="3" customWidth="1"/>
    <col min="9497" max="9497" width="13.140625" style="3" customWidth="1"/>
    <col min="9498" max="9498" width="12.42578125" style="3" customWidth="1"/>
    <col min="9499" max="9499" width="14.28515625" style="3" customWidth="1"/>
    <col min="9500" max="9500" width="15.42578125" style="3" customWidth="1"/>
    <col min="9501" max="9501" width="11.42578125" style="3" bestFit="1" customWidth="1"/>
    <col min="9502" max="9502" width="10.42578125" style="3" bestFit="1" customWidth="1"/>
    <col min="9503" max="9728" width="9.140625" style="3"/>
    <col min="9729" max="9729" width="4" style="3" customWidth="1"/>
    <col min="9730" max="9730" width="47.42578125" style="3" customWidth="1"/>
    <col min="9731" max="9731" width="10.7109375" style="3" customWidth="1"/>
    <col min="9732" max="9732" width="34.28515625" style="3" customWidth="1"/>
    <col min="9733" max="9733" width="8.85546875" style="3" customWidth="1"/>
    <col min="9734" max="9734" width="36.85546875" style="3" customWidth="1"/>
    <col min="9735" max="9735" width="14.42578125" style="3" customWidth="1"/>
    <col min="9736" max="9737" width="5.140625" style="3" customWidth="1"/>
    <col min="9738" max="9738" width="4.7109375" style="3" customWidth="1"/>
    <col min="9739" max="9739" width="6.85546875" style="3" customWidth="1"/>
    <col min="9740" max="9740" width="6.140625" style="3" customWidth="1"/>
    <col min="9741" max="9741" width="7.28515625" style="3" customWidth="1"/>
    <col min="9742" max="9743" width="6.7109375" style="3" customWidth="1"/>
    <col min="9744" max="9748" width="7.42578125" style="3" customWidth="1"/>
    <col min="9749" max="9749" width="4.85546875" style="3" customWidth="1"/>
    <col min="9750" max="9750" width="15" style="3" customWidth="1"/>
    <col min="9751" max="9751" width="13.42578125" style="3" customWidth="1"/>
    <col min="9752" max="9752" width="13.7109375" style="3" customWidth="1"/>
    <col min="9753" max="9753" width="13.140625" style="3" customWidth="1"/>
    <col min="9754" max="9754" width="12.42578125" style="3" customWidth="1"/>
    <col min="9755" max="9755" width="14.28515625" style="3" customWidth="1"/>
    <col min="9756" max="9756" width="15.42578125" style="3" customWidth="1"/>
    <col min="9757" max="9757" width="11.42578125" style="3" bestFit="1" customWidth="1"/>
    <col min="9758" max="9758" width="10.42578125" style="3" bestFit="1" customWidth="1"/>
    <col min="9759" max="9984" width="9.140625" style="3"/>
    <col min="9985" max="9985" width="4" style="3" customWidth="1"/>
    <col min="9986" max="9986" width="47.42578125" style="3" customWidth="1"/>
    <col min="9987" max="9987" width="10.7109375" style="3" customWidth="1"/>
    <col min="9988" max="9988" width="34.28515625" style="3" customWidth="1"/>
    <col min="9989" max="9989" width="8.85546875" style="3" customWidth="1"/>
    <col min="9990" max="9990" width="36.85546875" style="3" customWidth="1"/>
    <col min="9991" max="9991" width="14.42578125" style="3" customWidth="1"/>
    <col min="9992" max="9993" width="5.140625" style="3" customWidth="1"/>
    <col min="9994" max="9994" width="4.7109375" style="3" customWidth="1"/>
    <col min="9995" max="9995" width="6.85546875" style="3" customWidth="1"/>
    <col min="9996" max="9996" width="6.140625" style="3" customWidth="1"/>
    <col min="9997" max="9997" width="7.28515625" style="3" customWidth="1"/>
    <col min="9998" max="9999" width="6.7109375" style="3" customWidth="1"/>
    <col min="10000" max="10004" width="7.42578125" style="3" customWidth="1"/>
    <col min="10005" max="10005" width="4.85546875" style="3" customWidth="1"/>
    <col min="10006" max="10006" width="15" style="3" customWidth="1"/>
    <col min="10007" max="10007" width="13.42578125" style="3" customWidth="1"/>
    <col min="10008" max="10008" width="13.7109375" style="3" customWidth="1"/>
    <col min="10009" max="10009" width="13.140625" style="3" customWidth="1"/>
    <col min="10010" max="10010" width="12.42578125" style="3" customWidth="1"/>
    <col min="10011" max="10011" width="14.28515625" style="3" customWidth="1"/>
    <col min="10012" max="10012" width="15.42578125" style="3" customWidth="1"/>
    <col min="10013" max="10013" width="11.42578125" style="3" bestFit="1" customWidth="1"/>
    <col min="10014" max="10014" width="10.42578125" style="3" bestFit="1" customWidth="1"/>
    <col min="10015" max="10240" width="9.140625" style="3"/>
    <col min="10241" max="10241" width="4" style="3" customWidth="1"/>
    <col min="10242" max="10242" width="47.42578125" style="3" customWidth="1"/>
    <col min="10243" max="10243" width="10.7109375" style="3" customWidth="1"/>
    <col min="10244" max="10244" width="34.28515625" style="3" customWidth="1"/>
    <col min="10245" max="10245" width="8.85546875" style="3" customWidth="1"/>
    <col min="10246" max="10246" width="36.85546875" style="3" customWidth="1"/>
    <col min="10247" max="10247" width="14.42578125" style="3" customWidth="1"/>
    <col min="10248" max="10249" width="5.140625" style="3" customWidth="1"/>
    <col min="10250" max="10250" width="4.7109375" style="3" customWidth="1"/>
    <col min="10251" max="10251" width="6.85546875" style="3" customWidth="1"/>
    <col min="10252" max="10252" width="6.140625" style="3" customWidth="1"/>
    <col min="10253" max="10253" width="7.28515625" style="3" customWidth="1"/>
    <col min="10254" max="10255" width="6.7109375" style="3" customWidth="1"/>
    <col min="10256" max="10260" width="7.42578125" style="3" customWidth="1"/>
    <col min="10261" max="10261" width="4.85546875" style="3" customWidth="1"/>
    <col min="10262" max="10262" width="15" style="3" customWidth="1"/>
    <col min="10263" max="10263" width="13.42578125" style="3" customWidth="1"/>
    <col min="10264" max="10264" width="13.7109375" style="3" customWidth="1"/>
    <col min="10265" max="10265" width="13.140625" style="3" customWidth="1"/>
    <col min="10266" max="10266" width="12.42578125" style="3" customWidth="1"/>
    <col min="10267" max="10267" width="14.28515625" style="3" customWidth="1"/>
    <col min="10268" max="10268" width="15.42578125" style="3" customWidth="1"/>
    <col min="10269" max="10269" width="11.42578125" style="3" bestFit="1" customWidth="1"/>
    <col min="10270" max="10270" width="10.42578125" style="3" bestFit="1" customWidth="1"/>
    <col min="10271" max="10496" width="9.140625" style="3"/>
    <col min="10497" max="10497" width="4" style="3" customWidth="1"/>
    <col min="10498" max="10498" width="47.42578125" style="3" customWidth="1"/>
    <col min="10499" max="10499" width="10.7109375" style="3" customWidth="1"/>
    <col min="10500" max="10500" width="34.28515625" style="3" customWidth="1"/>
    <col min="10501" max="10501" width="8.85546875" style="3" customWidth="1"/>
    <col min="10502" max="10502" width="36.85546875" style="3" customWidth="1"/>
    <col min="10503" max="10503" width="14.42578125" style="3" customWidth="1"/>
    <col min="10504" max="10505" width="5.140625" style="3" customWidth="1"/>
    <col min="10506" max="10506" width="4.7109375" style="3" customWidth="1"/>
    <col min="10507" max="10507" width="6.85546875" style="3" customWidth="1"/>
    <col min="10508" max="10508" width="6.140625" style="3" customWidth="1"/>
    <col min="10509" max="10509" width="7.28515625" style="3" customWidth="1"/>
    <col min="10510" max="10511" width="6.7109375" style="3" customWidth="1"/>
    <col min="10512" max="10516" width="7.42578125" style="3" customWidth="1"/>
    <col min="10517" max="10517" width="4.85546875" style="3" customWidth="1"/>
    <col min="10518" max="10518" width="15" style="3" customWidth="1"/>
    <col min="10519" max="10519" width="13.42578125" style="3" customWidth="1"/>
    <col min="10520" max="10520" width="13.7109375" style="3" customWidth="1"/>
    <col min="10521" max="10521" width="13.140625" style="3" customWidth="1"/>
    <col min="10522" max="10522" width="12.42578125" style="3" customWidth="1"/>
    <col min="10523" max="10523" width="14.28515625" style="3" customWidth="1"/>
    <col min="10524" max="10524" width="15.42578125" style="3" customWidth="1"/>
    <col min="10525" max="10525" width="11.42578125" style="3" bestFit="1" customWidth="1"/>
    <col min="10526" max="10526" width="10.42578125" style="3" bestFit="1" customWidth="1"/>
    <col min="10527" max="10752" width="9.140625" style="3"/>
    <col min="10753" max="10753" width="4" style="3" customWidth="1"/>
    <col min="10754" max="10754" width="47.42578125" style="3" customWidth="1"/>
    <col min="10755" max="10755" width="10.7109375" style="3" customWidth="1"/>
    <col min="10756" max="10756" width="34.28515625" style="3" customWidth="1"/>
    <col min="10757" max="10757" width="8.85546875" style="3" customWidth="1"/>
    <col min="10758" max="10758" width="36.85546875" style="3" customWidth="1"/>
    <col min="10759" max="10759" width="14.42578125" style="3" customWidth="1"/>
    <col min="10760" max="10761" width="5.140625" style="3" customWidth="1"/>
    <col min="10762" max="10762" width="4.7109375" style="3" customWidth="1"/>
    <col min="10763" max="10763" width="6.85546875" style="3" customWidth="1"/>
    <col min="10764" max="10764" width="6.140625" style="3" customWidth="1"/>
    <col min="10765" max="10765" width="7.28515625" style="3" customWidth="1"/>
    <col min="10766" max="10767" width="6.7109375" style="3" customWidth="1"/>
    <col min="10768" max="10772" width="7.42578125" style="3" customWidth="1"/>
    <col min="10773" max="10773" width="4.85546875" style="3" customWidth="1"/>
    <col min="10774" max="10774" width="15" style="3" customWidth="1"/>
    <col min="10775" max="10775" width="13.42578125" style="3" customWidth="1"/>
    <col min="10776" max="10776" width="13.7109375" style="3" customWidth="1"/>
    <col min="10777" max="10777" width="13.140625" style="3" customWidth="1"/>
    <col min="10778" max="10778" width="12.42578125" style="3" customWidth="1"/>
    <col min="10779" max="10779" width="14.28515625" style="3" customWidth="1"/>
    <col min="10780" max="10780" width="15.42578125" style="3" customWidth="1"/>
    <col min="10781" max="10781" width="11.42578125" style="3" bestFit="1" customWidth="1"/>
    <col min="10782" max="10782" width="10.42578125" style="3" bestFit="1" customWidth="1"/>
    <col min="10783" max="11008" width="9.140625" style="3"/>
    <col min="11009" max="11009" width="4" style="3" customWidth="1"/>
    <col min="11010" max="11010" width="47.42578125" style="3" customWidth="1"/>
    <col min="11011" max="11011" width="10.7109375" style="3" customWidth="1"/>
    <col min="11012" max="11012" width="34.28515625" style="3" customWidth="1"/>
    <col min="11013" max="11013" width="8.85546875" style="3" customWidth="1"/>
    <col min="11014" max="11014" width="36.85546875" style="3" customWidth="1"/>
    <col min="11015" max="11015" width="14.42578125" style="3" customWidth="1"/>
    <col min="11016" max="11017" width="5.140625" style="3" customWidth="1"/>
    <col min="11018" max="11018" width="4.7109375" style="3" customWidth="1"/>
    <col min="11019" max="11019" width="6.85546875" style="3" customWidth="1"/>
    <col min="11020" max="11020" width="6.140625" style="3" customWidth="1"/>
    <col min="11021" max="11021" width="7.28515625" style="3" customWidth="1"/>
    <col min="11022" max="11023" width="6.7109375" style="3" customWidth="1"/>
    <col min="11024" max="11028" width="7.42578125" style="3" customWidth="1"/>
    <col min="11029" max="11029" width="4.85546875" style="3" customWidth="1"/>
    <col min="11030" max="11030" width="15" style="3" customWidth="1"/>
    <col min="11031" max="11031" width="13.42578125" style="3" customWidth="1"/>
    <col min="11032" max="11032" width="13.7109375" style="3" customWidth="1"/>
    <col min="11033" max="11033" width="13.140625" style="3" customWidth="1"/>
    <col min="11034" max="11034" width="12.42578125" style="3" customWidth="1"/>
    <col min="11035" max="11035" width="14.28515625" style="3" customWidth="1"/>
    <col min="11036" max="11036" width="15.42578125" style="3" customWidth="1"/>
    <col min="11037" max="11037" width="11.42578125" style="3" bestFit="1" customWidth="1"/>
    <col min="11038" max="11038" width="10.42578125" style="3" bestFit="1" customWidth="1"/>
    <col min="11039" max="11264" width="9.140625" style="3"/>
    <col min="11265" max="11265" width="4" style="3" customWidth="1"/>
    <col min="11266" max="11266" width="47.42578125" style="3" customWidth="1"/>
    <col min="11267" max="11267" width="10.7109375" style="3" customWidth="1"/>
    <col min="11268" max="11268" width="34.28515625" style="3" customWidth="1"/>
    <col min="11269" max="11269" width="8.85546875" style="3" customWidth="1"/>
    <col min="11270" max="11270" width="36.85546875" style="3" customWidth="1"/>
    <col min="11271" max="11271" width="14.42578125" style="3" customWidth="1"/>
    <col min="11272" max="11273" width="5.140625" style="3" customWidth="1"/>
    <col min="11274" max="11274" width="4.7109375" style="3" customWidth="1"/>
    <col min="11275" max="11275" width="6.85546875" style="3" customWidth="1"/>
    <col min="11276" max="11276" width="6.140625" style="3" customWidth="1"/>
    <col min="11277" max="11277" width="7.28515625" style="3" customWidth="1"/>
    <col min="11278" max="11279" width="6.7109375" style="3" customWidth="1"/>
    <col min="11280" max="11284" width="7.42578125" style="3" customWidth="1"/>
    <col min="11285" max="11285" width="4.85546875" style="3" customWidth="1"/>
    <col min="11286" max="11286" width="15" style="3" customWidth="1"/>
    <col min="11287" max="11287" width="13.42578125" style="3" customWidth="1"/>
    <col min="11288" max="11288" width="13.7109375" style="3" customWidth="1"/>
    <col min="11289" max="11289" width="13.140625" style="3" customWidth="1"/>
    <col min="11290" max="11290" width="12.42578125" style="3" customWidth="1"/>
    <col min="11291" max="11291" width="14.28515625" style="3" customWidth="1"/>
    <col min="11292" max="11292" width="15.42578125" style="3" customWidth="1"/>
    <col min="11293" max="11293" width="11.42578125" style="3" bestFit="1" customWidth="1"/>
    <col min="11294" max="11294" width="10.42578125" style="3" bestFit="1" customWidth="1"/>
    <col min="11295" max="11520" width="9.140625" style="3"/>
    <col min="11521" max="11521" width="4" style="3" customWidth="1"/>
    <col min="11522" max="11522" width="47.42578125" style="3" customWidth="1"/>
    <col min="11523" max="11523" width="10.7109375" style="3" customWidth="1"/>
    <col min="11524" max="11524" width="34.28515625" style="3" customWidth="1"/>
    <col min="11525" max="11525" width="8.85546875" style="3" customWidth="1"/>
    <col min="11526" max="11526" width="36.85546875" style="3" customWidth="1"/>
    <col min="11527" max="11527" width="14.42578125" style="3" customWidth="1"/>
    <col min="11528" max="11529" width="5.140625" style="3" customWidth="1"/>
    <col min="11530" max="11530" width="4.7109375" style="3" customWidth="1"/>
    <col min="11531" max="11531" width="6.85546875" style="3" customWidth="1"/>
    <col min="11532" max="11532" width="6.140625" style="3" customWidth="1"/>
    <col min="11533" max="11533" width="7.28515625" style="3" customWidth="1"/>
    <col min="11534" max="11535" width="6.7109375" style="3" customWidth="1"/>
    <col min="11536" max="11540" width="7.42578125" style="3" customWidth="1"/>
    <col min="11541" max="11541" width="4.85546875" style="3" customWidth="1"/>
    <col min="11542" max="11542" width="15" style="3" customWidth="1"/>
    <col min="11543" max="11543" width="13.42578125" style="3" customWidth="1"/>
    <col min="11544" max="11544" width="13.7109375" style="3" customWidth="1"/>
    <col min="11545" max="11545" width="13.140625" style="3" customWidth="1"/>
    <col min="11546" max="11546" width="12.42578125" style="3" customWidth="1"/>
    <col min="11547" max="11547" width="14.28515625" style="3" customWidth="1"/>
    <col min="11548" max="11548" width="15.42578125" style="3" customWidth="1"/>
    <col min="11549" max="11549" width="11.42578125" style="3" bestFit="1" customWidth="1"/>
    <col min="11550" max="11550" width="10.42578125" style="3" bestFit="1" customWidth="1"/>
    <col min="11551" max="11776" width="9.140625" style="3"/>
    <col min="11777" max="11777" width="4" style="3" customWidth="1"/>
    <col min="11778" max="11778" width="47.42578125" style="3" customWidth="1"/>
    <col min="11779" max="11779" width="10.7109375" style="3" customWidth="1"/>
    <col min="11780" max="11780" width="34.28515625" style="3" customWidth="1"/>
    <col min="11781" max="11781" width="8.85546875" style="3" customWidth="1"/>
    <col min="11782" max="11782" width="36.85546875" style="3" customWidth="1"/>
    <col min="11783" max="11783" width="14.42578125" style="3" customWidth="1"/>
    <col min="11784" max="11785" width="5.140625" style="3" customWidth="1"/>
    <col min="11786" max="11786" width="4.7109375" style="3" customWidth="1"/>
    <col min="11787" max="11787" width="6.85546875" style="3" customWidth="1"/>
    <col min="11788" max="11788" width="6.140625" style="3" customWidth="1"/>
    <col min="11789" max="11789" width="7.28515625" style="3" customWidth="1"/>
    <col min="11790" max="11791" width="6.7109375" style="3" customWidth="1"/>
    <col min="11792" max="11796" width="7.42578125" style="3" customWidth="1"/>
    <col min="11797" max="11797" width="4.85546875" style="3" customWidth="1"/>
    <col min="11798" max="11798" width="15" style="3" customWidth="1"/>
    <col min="11799" max="11799" width="13.42578125" style="3" customWidth="1"/>
    <col min="11800" max="11800" width="13.7109375" style="3" customWidth="1"/>
    <col min="11801" max="11801" width="13.140625" style="3" customWidth="1"/>
    <col min="11802" max="11802" width="12.42578125" style="3" customWidth="1"/>
    <col min="11803" max="11803" width="14.28515625" style="3" customWidth="1"/>
    <col min="11804" max="11804" width="15.42578125" style="3" customWidth="1"/>
    <col min="11805" max="11805" width="11.42578125" style="3" bestFit="1" customWidth="1"/>
    <col min="11806" max="11806" width="10.42578125" style="3" bestFit="1" customWidth="1"/>
    <col min="11807" max="12032" width="9.140625" style="3"/>
    <col min="12033" max="12033" width="4" style="3" customWidth="1"/>
    <col min="12034" max="12034" width="47.42578125" style="3" customWidth="1"/>
    <col min="12035" max="12035" width="10.7109375" style="3" customWidth="1"/>
    <col min="12036" max="12036" width="34.28515625" style="3" customWidth="1"/>
    <col min="12037" max="12037" width="8.85546875" style="3" customWidth="1"/>
    <col min="12038" max="12038" width="36.85546875" style="3" customWidth="1"/>
    <col min="12039" max="12039" width="14.42578125" style="3" customWidth="1"/>
    <col min="12040" max="12041" width="5.140625" style="3" customWidth="1"/>
    <col min="12042" max="12042" width="4.7109375" style="3" customWidth="1"/>
    <col min="12043" max="12043" width="6.85546875" style="3" customWidth="1"/>
    <col min="12044" max="12044" width="6.140625" style="3" customWidth="1"/>
    <col min="12045" max="12045" width="7.28515625" style="3" customWidth="1"/>
    <col min="12046" max="12047" width="6.7109375" style="3" customWidth="1"/>
    <col min="12048" max="12052" width="7.42578125" style="3" customWidth="1"/>
    <col min="12053" max="12053" width="4.85546875" style="3" customWidth="1"/>
    <col min="12054" max="12054" width="15" style="3" customWidth="1"/>
    <col min="12055" max="12055" width="13.42578125" style="3" customWidth="1"/>
    <col min="12056" max="12056" width="13.7109375" style="3" customWidth="1"/>
    <col min="12057" max="12057" width="13.140625" style="3" customWidth="1"/>
    <col min="12058" max="12058" width="12.42578125" style="3" customWidth="1"/>
    <col min="12059" max="12059" width="14.28515625" style="3" customWidth="1"/>
    <col min="12060" max="12060" width="15.42578125" style="3" customWidth="1"/>
    <col min="12061" max="12061" width="11.42578125" style="3" bestFit="1" customWidth="1"/>
    <col min="12062" max="12062" width="10.42578125" style="3" bestFit="1" customWidth="1"/>
    <col min="12063" max="12288" width="9.140625" style="3"/>
    <col min="12289" max="12289" width="4" style="3" customWidth="1"/>
    <col min="12290" max="12290" width="47.42578125" style="3" customWidth="1"/>
    <col min="12291" max="12291" width="10.7109375" style="3" customWidth="1"/>
    <col min="12292" max="12292" width="34.28515625" style="3" customWidth="1"/>
    <col min="12293" max="12293" width="8.85546875" style="3" customWidth="1"/>
    <col min="12294" max="12294" width="36.85546875" style="3" customWidth="1"/>
    <col min="12295" max="12295" width="14.42578125" style="3" customWidth="1"/>
    <col min="12296" max="12297" width="5.140625" style="3" customWidth="1"/>
    <col min="12298" max="12298" width="4.7109375" style="3" customWidth="1"/>
    <col min="12299" max="12299" width="6.85546875" style="3" customWidth="1"/>
    <col min="12300" max="12300" width="6.140625" style="3" customWidth="1"/>
    <col min="12301" max="12301" width="7.28515625" style="3" customWidth="1"/>
    <col min="12302" max="12303" width="6.7109375" style="3" customWidth="1"/>
    <col min="12304" max="12308" width="7.42578125" style="3" customWidth="1"/>
    <col min="12309" max="12309" width="4.85546875" style="3" customWidth="1"/>
    <col min="12310" max="12310" width="15" style="3" customWidth="1"/>
    <col min="12311" max="12311" width="13.42578125" style="3" customWidth="1"/>
    <col min="12312" max="12312" width="13.7109375" style="3" customWidth="1"/>
    <col min="12313" max="12313" width="13.140625" style="3" customWidth="1"/>
    <col min="12314" max="12314" width="12.42578125" style="3" customWidth="1"/>
    <col min="12315" max="12315" width="14.28515625" style="3" customWidth="1"/>
    <col min="12316" max="12316" width="15.42578125" style="3" customWidth="1"/>
    <col min="12317" max="12317" width="11.42578125" style="3" bestFit="1" customWidth="1"/>
    <col min="12318" max="12318" width="10.42578125" style="3" bestFit="1" customWidth="1"/>
    <col min="12319" max="12544" width="9.140625" style="3"/>
    <col min="12545" max="12545" width="4" style="3" customWidth="1"/>
    <col min="12546" max="12546" width="47.42578125" style="3" customWidth="1"/>
    <col min="12547" max="12547" width="10.7109375" style="3" customWidth="1"/>
    <col min="12548" max="12548" width="34.28515625" style="3" customWidth="1"/>
    <col min="12549" max="12549" width="8.85546875" style="3" customWidth="1"/>
    <col min="12550" max="12550" width="36.85546875" style="3" customWidth="1"/>
    <col min="12551" max="12551" width="14.42578125" style="3" customWidth="1"/>
    <col min="12552" max="12553" width="5.140625" style="3" customWidth="1"/>
    <col min="12554" max="12554" width="4.7109375" style="3" customWidth="1"/>
    <col min="12555" max="12555" width="6.85546875" style="3" customWidth="1"/>
    <col min="12556" max="12556" width="6.140625" style="3" customWidth="1"/>
    <col min="12557" max="12557" width="7.28515625" style="3" customWidth="1"/>
    <col min="12558" max="12559" width="6.7109375" style="3" customWidth="1"/>
    <col min="12560" max="12564" width="7.42578125" style="3" customWidth="1"/>
    <col min="12565" max="12565" width="4.85546875" style="3" customWidth="1"/>
    <col min="12566" max="12566" width="15" style="3" customWidth="1"/>
    <col min="12567" max="12567" width="13.42578125" style="3" customWidth="1"/>
    <col min="12568" max="12568" width="13.7109375" style="3" customWidth="1"/>
    <col min="12569" max="12569" width="13.140625" style="3" customWidth="1"/>
    <col min="12570" max="12570" width="12.42578125" style="3" customWidth="1"/>
    <col min="12571" max="12571" width="14.28515625" style="3" customWidth="1"/>
    <col min="12572" max="12572" width="15.42578125" style="3" customWidth="1"/>
    <col min="12573" max="12573" width="11.42578125" style="3" bestFit="1" customWidth="1"/>
    <col min="12574" max="12574" width="10.42578125" style="3" bestFit="1" customWidth="1"/>
    <col min="12575" max="12800" width="9.140625" style="3"/>
    <col min="12801" max="12801" width="4" style="3" customWidth="1"/>
    <col min="12802" max="12802" width="47.42578125" style="3" customWidth="1"/>
    <col min="12803" max="12803" width="10.7109375" style="3" customWidth="1"/>
    <col min="12804" max="12804" width="34.28515625" style="3" customWidth="1"/>
    <col min="12805" max="12805" width="8.85546875" style="3" customWidth="1"/>
    <col min="12806" max="12806" width="36.85546875" style="3" customWidth="1"/>
    <col min="12807" max="12807" width="14.42578125" style="3" customWidth="1"/>
    <col min="12808" max="12809" width="5.140625" style="3" customWidth="1"/>
    <col min="12810" max="12810" width="4.7109375" style="3" customWidth="1"/>
    <col min="12811" max="12811" width="6.85546875" style="3" customWidth="1"/>
    <col min="12812" max="12812" width="6.140625" style="3" customWidth="1"/>
    <col min="12813" max="12813" width="7.28515625" style="3" customWidth="1"/>
    <col min="12814" max="12815" width="6.7109375" style="3" customWidth="1"/>
    <col min="12816" max="12820" width="7.42578125" style="3" customWidth="1"/>
    <col min="12821" max="12821" width="4.85546875" style="3" customWidth="1"/>
    <col min="12822" max="12822" width="15" style="3" customWidth="1"/>
    <col min="12823" max="12823" width="13.42578125" style="3" customWidth="1"/>
    <col min="12824" max="12824" width="13.7109375" style="3" customWidth="1"/>
    <col min="12825" max="12825" width="13.140625" style="3" customWidth="1"/>
    <col min="12826" max="12826" width="12.42578125" style="3" customWidth="1"/>
    <col min="12827" max="12827" width="14.28515625" style="3" customWidth="1"/>
    <col min="12828" max="12828" width="15.42578125" style="3" customWidth="1"/>
    <col min="12829" max="12829" width="11.42578125" style="3" bestFit="1" customWidth="1"/>
    <col min="12830" max="12830" width="10.42578125" style="3" bestFit="1" customWidth="1"/>
    <col min="12831" max="13056" width="9.140625" style="3"/>
    <col min="13057" max="13057" width="4" style="3" customWidth="1"/>
    <col min="13058" max="13058" width="47.42578125" style="3" customWidth="1"/>
    <col min="13059" max="13059" width="10.7109375" style="3" customWidth="1"/>
    <col min="13060" max="13060" width="34.28515625" style="3" customWidth="1"/>
    <col min="13061" max="13061" width="8.85546875" style="3" customWidth="1"/>
    <col min="13062" max="13062" width="36.85546875" style="3" customWidth="1"/>
    <col min="13063" max="13063" width="14.42578125" style="3" customWidth="1"/>
    <col min="13064" max="13065" width="5.140625" style="3" customWidth="1"/>
    <col min="13066" max="13066" width="4.7109375" style="3" customWidth="1"/>
    <col min="13067" max="13067" width="6.85546875" style="3" customWidth="1"/>
    <col min="13068" max="13068" width="6.140625" style="3" customWidth="1"/>
    <col min="13069" max="13069" width="7.28515625" style="3" customWidth="1"/>
    <col min="13070" max="13071" width="6.7109375" style="3" customWidth="1"/>
    <col min="13072" max="13076" width="7.42578125" style="3" customWidth="1"/>
    <col min="13077" max="13077" width="4.85546875" style="3" customWidth="1"/>
    <col min="13078" max="13078" width="15" style="3" customWidth="1"/>
    <col min="13079" max="13079" width="13.42578125" style="3" customWidth="1"/>
    <col min="13080" max="13080" width="13.7109375" style="3" customWidth="1"/>
    <col min="13081" max="13081" width="13.140625" style="3" customWidth="1"/>
    <col min="13082" max="13082" width="12.42578125" style="3" customWidth="1"/>
    <col min="13083" max="13083" width="14.28515625" style="3" customWidth="1"/>
    <col min="13084" max="13084" width="15.42578125" style="3" customWidth="1"/>
    <col min="13085" max="13085" width="11.42578125" style="3" bestFit="1" customWidth="1"/>
    <col min="13086" max="13086" width="10.42578125" style="3" bestFit="1" customWidth="1"/>
    <col min="13087" max="13312" width="9.140625" style="3"/>
    <col min="13313" max="13313" width="4" style="3" customWidth="1"/>
    <col min="13314" max="13314" width="47.42578125" style="3" customWidth="1"/>
    <col min="13315" max="13315" width="10.7109375" style="3" customWidth="1"/>
    <col min="13316" max="13316" width="34.28515625" style="3" customWidth="1"/>
    <col min="13317" max="13317" width="8.85546875" style="3" customWidth="1"/>
    <col min="13318" max="13318" width="36.85546875" style="3" customWidth="1"/>
    <col min="13319" max="13319" width="14.42578125" style="3" customWidth="1"/>
    <col min="13320" max="13321" width="5.140625" style="3" customWidth="1"/>
    <col min="13322" max="13322" width="4.7109375" style="3" customWidth="1"/>
    <col min="13323" max="13323" width="6.85546875" style="3" customWidth="1"/>
    <col min="13324" max="13324" width="6.140625" style="3" customWidth="1"/>
    <col min="13325" max="13325" width="7.28515625" style="3" customWidth="1"/>
    <col min="13326" max="13327" width="6.7109375" style="3" customWidth="1"/>
    <col min="13328" max="13332" width="7.42578125" style="3" customWidth="1"/>
    <col min="13333" max="13333" width="4.85546875" style="3" customWidth="1"/>
    <col min="13334" max="13334" width="15" style="3" customWidth="1"/>
    <col min="13335" max="13335" width="13.42578125" style="3" customWidth="1"/>
    <col min="13336" max="13336" width="13.7109375" style="3" customWidth="1"/>
    <col min="13337" max="13337" width="13.140625" style="3" customWidth="1"/>
    <col min="13338" max="13338" width="12.42578125" style="3" customWidth="1"/>
    <col min="13339" max="13339" width="14.28515625" style="3" customWidth="1"/>
    <col min="13340" max="13340" width="15.42578125" style="3" customWidth="1"/>
    <col min="13341" max="13341" width="11.42578125" style="3" bestFit="1" customWidth="1"/>
    <col min="13342" max="13342" width="10.42578125" style="3" bestFit="1" customWidth="1"/>
    <col min="13343" max="13568" width="9.140625" style="3"/>
    <col min="13569" max="13569" width="4" style="3" customWidth="1"/>
    <col min="13570" max="13570" width="47.42578125" style="3" customWidth="1"/>
    <col min="13571" max="13571" width="10.7109375" style="3" customWidth="1"/>
    <col min="13572" max="13572" width="34.28515625" style="3" customWidth="1"/>
    <col min="13573" max="13573" width="8.85546875" style="3" customWidth="1"/>
    <col min="13574" max="13574" width="36.85546875" style="3" customWidth="1"/>
    <col min="13575" max="13575" width="14.42578125" style="3" customWidth="1"/>
    <col min="13576" max="13577" width="5.140625" style="3" customWidth="1"/>
    <col min="13578" max="13578" width="4.7109375" style="3" customWidth="1"/>
    <col min="13579" max="13579" width="6.85546875" style="3" customWidth="1"/>
    <col min="13580" max="13580" width="6.140625" style="3" customWidth="1"/>
    <col min="13581" max="13581" width="7.28515625" style="3" customWidth="1"/>
    <col min="13582" max="13583" width="6.7109375" style="3" customWidth="1"/>
    <col min="13584" max="13588" width="7.42578125" style="3" customWidth="1"/>
    <col min="13589" max="13589" width="4.85546875" style="3" customWidth="1"/>
    <col min="13590" max="13590" width="15" style="3" customWidth="1"/>
    <col min="13591" max="13591" width="13.42578125" style="3" customWidth="1"/>
    <col min="13592" max="13592" width="13.7109375" style="3" customWidth="1"/>
    <col min="13593" max="13593" width="13.140625" style="3" customWidth="1"/>
    <col min="13594" max="13594" width="12.42578125" style="3" customWidth="1"/>
    <col min="13595" max="13595" width="14.28515625" style="3" customWidth="1"/>
    <col min="13596" max="13596" width="15.42578125" style="3" customWidth="1"/>
    <col min="13597" max="13597" width="11.42578125" style="3" bestFit="1" customWidth="1"/>
    <col min="13598" max="13598" width="10.42578125" style="3" bestFit="1" customWidth="1"/>
    <col min="13599" max="13824" width="9.140625" style="3"/>
    <col min="13825" max="13825" width="4" style="3" customWidth="1"/>
    <col min="13826" max="13826" width="47.42578125" style="3" customWidth="1"/>
    <col min="13827" max="13827" width="10.7109375" style="3" customWidth="1"/>
    <col min="13828" max="13828" width="34.28515625" style="3" customWidth="1"/>
    <col min="13829" max="13829" width="8.85546875" style="3" customWidth="1"/>
    <col min="13830" max="13830" width="36.85546875" style="3" customWidth="1"/>
    <col min="13831" max="13831" width="14.42578125" style="3" customWidth="1"/>
    <col min="13832" max="13833" width="5.140625" style="3" customWidth="1"/>
    <col min="13834" max="13834" width="4.7109375" style="3" customWidth="1"/>
    <col min="13835" max="13835" width="6.85546875" style="3" customWidth="1"/>
    <col min="13836" max="13836" width="6.140625" style="3" customWidth="1"/>
    <col min="13837" max="13837" width="7.28515625" style="3" customWidth="1"/>
    <col min="13838" max="13839" width="6.7109375" style="3" customWidth="1"/>
    <col min="13840" max="13844" width="7.42578125" style="3" customWidth="1"/>
    <col min="13845" max="13845" width="4.85546875" style="3" customWidth="1"/>
    <col min="13846" max="13846" width="15" style="3" customWidth="1"/>
    <col min="13847" max="13847" width="13.42578125" style="3" customWidth="1"/>
    <col min="13848" max="13848" width="13.7109375" style="3" customWidth="1"/>
    <col min="13849" max="13849" width="13.140625" style="3" customWidth="1"/>
    <col min="13850" max="13850" width="12.42578125" style="3" customWidth="1"/>
    <col min="13851" max="13851" width="14.28515625" style="3" customWidth="1"/>
    <col min="13852" max="13852" width="15.42578125" style="3" customWidth="1"/>
    <col min="13853" max="13853" width="11.42578125" style="3" bestFit="1" customWidth="1"/>
    <col min="13854" max="13854" width="10.42578125" style="3" bestFit="1" customWidth="1"/>
    <col min="13855" max="14080" width="9.140625" style="3"/>
    <col min="14081" max="14081" width="4" style="3" customWidth="1"/>
    <col min="14082" max="14082" width="47.42578125" style="3" customWidth="1"/>
    <col min="14083" max="14083" width="10.7109375" style="3" customWidth="1"/>
    <col min="14084" max="14084" width="34.28515625" style="3" customWidth="1"/>
    <col min="14085" max="14085" width="8.85546875" style="3" customWidth="1"/>
    <col min="14086" max="14086" width="36.85546875" style="3" customWidth="1"/>
    <col min="14087" max="14087" width="14.42578125" style="3" customWidth="1"/>
    <col min="14088" max="14089" width="5.140625" style="3" customWidth="1"/>
    <col min="14090" max="14090" width="4.7109375" style="3" customWidth="1"/>
    <col min="14091" max="14091" width="6.85546875" style="3" customWidth="1"/>
    <col min="14092" max="14092" width="6.140625" style="3" customWidth="1"/>
    <col min="14093" max="14093" width="7.28515625" style="3" customWidth="1"/>
    <col min="14094" max="14095" width="6.7109375" style="3" customWidth="1"/>
    <col min="14096" max="14100" width="7.42578125" style="3" customWidth="1"/>
    <col min="14101" max="14101" width="4.85546875" style="3" customWidth="1"/>
    <col min="14102" max="14102" width="15" style="3" customWidth="1"/>
    <col min="14103" max="14103" width="13.42578125" style="3" customWidth="1"/>
    <col min="14104" max="14104" width="13.7109375" style="3" customWidth="1"/>
    <col min="14105" max="14105" width="13.140625" style="3" customWidth="1"/>
    <col min="14106" max="14106" width="12.42578125" style="3" customWidth="1"/>
    <col min="14107" max="14107" width="14.28515625" style="3" customWidth="1"/>
    <col min="14108" max="14108" width="15.42578125" style="3" customWidth="1"/>
    <col min="14109" max="14109" width="11.42578125" style="3" bestFit="1" customWidth="1"/>
    <col min="14110" max="14110" width="10.42578125" style="3" bestFit="1" customWidth="1"/>
    <col min="14111" max="14336" width="9.140625" style="3"/>
    <col min="14337" max="14337" width="4" style="3" customWidth="1"/>
    <col min="14338" max="14338" width="47.42578125" style="3" customWidth="1"/>
    <col min="14339" max="14339" width="10.7109375" style="3" customWidth="1"/>
    <col min="14340" max="14340" width="34.28515625" style="3" customWidth="1"/>
    <col min="14341" max="14341" width="8.85546875" style="3" customWidth="1"/>
    <col min="14342" max="14342" width="36.85546875" style="3" customWidth="1"/>
    <col min="14343" max="14343" width="14.42578125" style="3" customWidth="1"/>
    <col min="14344" max="14345" width="5.140625" style="3" customWidth="1"/>
    <col min="14346" max="14346" width="4.7109375" style="3" customWidth="1"/>
    <col min="14347" max="14347" width="6.85546875" style="3" customWidth="1"/>
    <col min="14348" max="14348" width="6.140625" style="3" customWidth="1"/>
    <col min="14349" max="14349" width="7.28515625" style="3" customWidth="1"/>
    <col min="14350" max="14351" width="6.7109375" style="3" customWidth="1"/>
    <col min="14352" max="14356" width="7.42578125" style="3" customWidth="1"/>
    <col min="14357" max="14357" width="4.85546875" style="3" customWidth="1"/>
    <col min="14358" max="14358" width="15" style="3" customWidth="1"/>
    <col min="14359" max="14359" width="13.42578125" style="3" customWidth="1"/>
    <col min="14360" max="14360" width="13.7109375" style="3" customWidth="1"/>
    <col min="14361" max="14361" width="13.140625" style="3" customWidth="1"/>
    <col min="14362" max="14362" width="12.42578125" style="3" customWidth="1"/>
    <col min="14363" max="14363" width="14.28515625" style="3" customWidth="1"/>
    <col min="14364" max="14364" width="15.42578125" style="3" customWidth="1"/>
    <col min="14365" max="14365" width="11.42578125" style="3" bestFit="1" customWidth="1"/>
    <col min="14366" max="14366" width="10.42578125" style="3" bestFit="1" customWidth="1"/>
    <col min="14367" max="14592" width="9.140625" style="3"/>
    <col min="14593" max="14593" width="4" style="3" customWidth="1"/>
    <col min="14594" max="14594" width="47.42578125" style="3" customWidth="1"/>
    <col min="14595" max="14595" width="10.7109375" style="3" customWidth="1"/>
    <col min="14596" max="14596" width="34.28515625" style="3" customWidth="1"/>
    <col min="14597" max="14597" width="8.85546875" style="3" customWidth="1"/>
    <col min="14598" max="14598" width="36.85546875" style="3" customWidth="1"/>
    <col min="14599" max="14599" width="14.42578125" style="3" customWidth="1"/>
    <col min="14600" max="14601" width="5.140625" style="3" customWidth="1"/>
    <col min="14602" max="14602" width="4.7109375" style="3" customWidth="1"/>
    <col min="14603" max="14603" width="6.85546875" style="3" customWidth="1"/>
    <col min="14604" max="14604" width="6.140625" style="3" customWidth="1"/>
    <col min="14605" max="14605" width="7.28515625" style="3" customWidth="1"/>
    <col min="14606" max="14607" width="6.7109375" style="3" customWidth="1"/>
    <col min="14608" max="14612" width="7.42578125" style="3" customWidth="1"/>
    <col min="14613" max="14613" width="4.85546875" style="3" customWidth="1"/>
    <col min="14614" max="14614" width="15" style="3" customWidth="1"/>
    <col min="14615" max="14615" width="13.42578125" style="3" customWidth="1"/>
    <col min="14616" max="14616" width="13.7109375" style="3" customWidth="1"/>
    <col min="14617" max="14617" width="13.140625" style="3" customWidth="1"/>
    <col min="14618" max="14618" width="12.42578125" style="3" customWidth="1"/>
    <col min="14619" max="14619" width="14.28515625" style="3" customWidth="1"/>
    <col min="14620" max="14620" width="15.42578125" style="3" customWidth="1"/>
    <col min="14621" max="14621" width="11.42578125" style="3" bestFit="1" customWidth="1"/>
    <col min="14622" max="14622" width="10.42578125" style="3" bestFit="1" customWidth="1"/>
    <col min="14623" max="14848" width="9.140625" style="3"/>
    <col min="14849" max="14849" width="4" style="3" customWidth="1"/>
    <col min="14850" max="14850" width="47.42578125" style="3" customWidth="1"/>
    <col min="14851" max="14851" width="10.7109375" style="3" customWidth="1"/>
    <col min="14852" max="14852" width="34.28515625" style="3" customWidth="1"/>
    <col min="14853" max="14853" width="8.85546875" style="3" customWidth="1"/>
    <col min="14854" max="14854" width="36.85546875" style="3" customWidth="1"/>
    <col min="14855" max="14855" width="14.42578125" style="3" customWidth="1"/>
    <col min="14856" max="14857" width="5.140625" style="3" customWidth="1"/>
    <col min="14858" max="14858" width="4.7109375" style="3" customWidth="1"/>
    <col min="14859" max="14859" width="6.85546875" style="3" customWidth="1"/>
    <col min="14860" max="14860" width="6.140625" style="3" customWidth="1"/>
    <col min="14861" max="14861" width="7.28515625" style="3" customWidth="1"/>
    <col min="14862" max="14863" width="6.7109375" style="3" customWidth="1"/>
    <col min="14864" max="14868" width="7.42578125" style="3" customWidth="1"/>
    <col min="14869" max="14869" width="4.85546875" style="3" customWidth="1"/>
    <col min="14870" max="14870" width="15" style="3" customWidth="1"/>
    <col min="14871" max="14871" width="13.42578125" style="3" customWidth="1"/>
    <col min="14872" max="14872" width="13.7109375" style="3" customWidth="1"/>
    <col min="14873" max="14873" width="13.140625" style="3" customWidth="1"/>
    <col min="14874" max="14874" width="12.42578125" style="3" customWidth="1"/>
    <col min="14875" max="14875" width="14.28515625" style="3" customWidth="1"/>
    <col min="14876" max="14876" width="15.42578125" style="3" customWidth="1"/>
    <col min="14877" max="14877" width="11.42578125" style="3" bestFit="1" customWidth="1"/>
    <col min="14878" max="14878" width="10.42578125" style="3" bestFit="1" customWidth="1"/>
    <col min="14879" max="15104" width="9.140625" style="3"/>
    <col min="15105" max="15105" width="4" style="3" customWidth="1"/>
    <col min="15106" max="15106" width="47.42578125" style="3" customWidth="1"/>
    <col min="15107" max="15107" width="10.7109375" style="3" customWidth="1"/>
    <col min="15108" max="15108" width="34.28515625" style="3" customWidth="1"/>
    <col min="15109" max="15109" width="8.85546875" style="3" customWidth="1"/>
    <col min="15110" max="15110" width="36.85546875" style="3" customWidth="1"/>
    <col min="15111" max="15111" width="14.42578125" style="3" customWidth="1"/>
    <col min="15112" max="15113" width="5.140625" style="3" customWidth="1"/>
    <col min="15114" max="15114" width="4.7109375" style="3" customWidth="1"/>
    <col min="15115" max="15115" width="6.85546875" style="3" customWidth="1"/>
    <col min="15116" max="15116" width="6.140625" style="3" customWidth="1"/>
    <col min="15117" max="15117" width="7.28515625" style="3" customWidth="1"/>
    <col min="15118" max="15119" width="6.7109375" style="3" customWidth="1"/>
    <col min="15120" max="15124" width="7.42578125" style="3" customWidth="1"/>
    <col min="15125" max="15125" width="4.85546875" style="3" customWidth="1"/>
    <col min="15126" max="15126" width="15" style="3" customWidth="1"/>
    <col min="15127" max="15127" width="13.42578125" style="3" customWidth="1"/>
    <col min="15128" max="15128" width="13.7109375" style="3" customWidth="1"/>
    <col min="15129" max="15129" width="13.140625" style="3" customWidth="1"/>
    <col min="15130" max="15130" width="12.42578125" style="3" customWidth="1"/>
    <col min="15131" max="15131" width="14.28515625" style="3" customWidth="1"/>
    <col min="15132" max="15132" width="15.42578125" style="3" customWidth="1"/>
    <col min="15133" max="15133" width="11.42578125" style="3" bestFit="1" customWidth="1"/>
    <col min="15134" max="15134" width="10.42578125" style="3" bestFit="1" customWidth="1"/>
    <col min="15135" max="15360" width="9.140625" style="3"/>
    <col min="15361" max="15361" width="4" style="3" customWidth="1"/>
    <col min="15362" max="15362" width="47.42578125" style="3" customWidth="1"/>
    <col min="15363" max="15363" width="10.7109375" style="3" customWidth="1"/>
    <col min="15364" max="15364" width="34.28515625" style="3" customWidth="1"/>
    <col min="15365" max="15365" width="8.85546875" style="3" customWidth="1"/>
    <col min="15366" max="15366" width="36.85546875" style="3" customWidth="1"/>
    <col min="15367" max="15367" width="14.42578125" style="3" customWidth="1"/>
    <col min="15368" max="15369" width="5.140625" style="3" customWidth="1"/>
    <col min="15370" max="15370" width="4.7109375" style="3" customWidth="1"/>
    <col min="15371" max="15371" width="6.85546875" style="3" customWidth="1"/>
    <col min="15372" max="15372" width="6.140625" style="3" customWidth="1"/>
    <col min="15373" max="15373" width="7.28515625" style="3" customWidth="1"/>
    <col min="15374" max="15375" width="6.7109375" style="3" customWidth="1"/>
    <col min="15376" max="15380" width="7.42578125" style="3" customWidth="1"/>
    <col min="15381" max="15381" width="4.85546875" style="3" customWidth="1"/>
    <col min="15382" max="15382" width="15" style="3" customWidth="1"/>
    <col min="15383" max="15383" width="13.42578125" style="3" customWidth="1"/>
    <col min="15384" max="15384" width="13.7109375" style="3" customWidth="1"/>
    <col min="15385" max="15385" width="13.140625" style="3" customWidth="1"/>
    <col min="15386" max="15386" width="12.42578125" style="3" customWidth="1"/>
    <col min="15387" max="15387" width="14.28515625" style="3" customWidth="1"/>
    <col min="15388" max="15388" width="15.42578125" style="3" customWidth="1"/>
    <col min="15389" max="15389" width="11.42578125" style="3" bestFit="1" customWidth="1"/>
    <col min="15390" max="15390" width="10.42578125" style="3" bestFit="1" customWidth="1"/>
    <col min="15391" max="15616" width="9.140625" style="3"/>
    <col min="15617" max="15617" width="4" style="3" customWidth="1"/>
    <col min="15618" max="15618" width="47.42578125" style="3" customWidth="1"/>
    <col min="15619" max="15619" width="10.7109375" style="3" customWidth="1"/>
    <col min="15620" max="15620" width="34.28515625" style="3" customWidth="1"/>
    <col min="15621" max="15621" width="8.85546875" style="3" customWidth="1"/>
    <col min="15622" max="15622" width="36.85546875" style="3" customWidth="1"/>
    <col min="15623" max="15623" width="14.42578125" style="3" customWidth="1"/>
    <col min="15624" max="15625" width="5.140625" style="3" customWidth="1"/>
    <col min="15626" max="15626" width="4.7109375" style="3" customWidth="1"/>
    <col min="15627" max="15627" width="6.85546875" style="3" customWidth="1"/>
    <col min="15628" max="15628" width="6.140625" style="3" customWidth="1"/>
    <col min="15629" max="15629" width="7.28515625" style="3" customWidth="1"/>
    <col min="15630" max="15631" width="6.7109375" style="3" customWidth="1"/>
    <col min="15632" max="15636" width="7.42578125" style="3" customWidth="1"/>
    <col min="15637" max="15637" width="4.85546875" style="3" customWidth="1"/>
    <col min="15638" max="15638" width="15" style="3" customWidth="1"/>
    <col min="15639" max="15639" width="13.42578125" style="3" customWidth="1"/>
    <col min="15640" max="15640" width="13.7109375" style="3" customWidth="1"/>
    <col min="15641" max="15641" width="13.140625" style="3" customWidth="1"/>
    <col min="15642" max="15642" width="12.42578125" style="3" customWidth="1"/>
    <col min="15643" max="15643" width="14.28515625" style="3" customWidth="1"/>
    <col min="15644" max="15644" width="15.42578125" style="3" customWidth="1"/>
    <col min="15645" max="15645" width="11.42578125" style="3" bestFit="1" customWidth="1"/>
    <col min="15646" max="15646" width="10.42578125" style="3" bestFit="1" customWidth="1"/>
    <col min="15647" max="15872" width="9.140625" style="3"/>
    <col min="15873" max="15873" width="4" style="3" customWidth="1"/>
    <col min="15874" max="15874" width="47.42578125" style="3" customWidth="1"/>
    <col min="15875" max="15875" width="10.7109375" style="3" customWidth="1"/>
    <col min="15876" max="15876" width="34.28515625" style="3" customWidth="1"/>
    <col min="15877" max="15877" width="8.85546875" style="3" customWidth="1"/>
    <col min="15878" max="15878" width="36.85546875" style="3" customWidth="1"/>
    <col min="15879" max="15879" width="14.42578125" style="3" customWidth="1"/>
    <col min="15880" max="15881" width="5.140625" style="3" customWidth="1"/>
    <col min="15882" max="15882" width="4.7109375" style="3" customWidth="1"/>
    <col min="15883" max="15883" width="6.85546875" style="3" customWidth="1"/>
    <col min="15884" max="15884" width="6.140625" style="3" customWidth="1"/>
    <col min="15885" max="15885" width="7.28515625" style="3" customWidth="1"/>
    <col min="15886" max="15887" width="6.7109375" style="3" customWidth="1"/>
    <col min="15888" max="15892" width="7.42578125" style="3" customWidth="1"/>
    <col min="15893" max="15893" width="4.85546875" style="3" customWidth="1"/>
    <col min="15894" max="15894" width="15" style="3" customWidth="1"/>
    <col min="15895" max="15895" width="13.42578125" style="3" customWidth="1"/>
    <col min="15896" max="15896" width="13.7109375" style="3" customWidth="1"/>
    <col min="15897" max="15897" width="13.140625" style="3" customWidth="1"/>
    <col min="15898" max="15898" width="12.42578125" style="3" customWidth="1"/>
    <col min="15899" max="15899" width="14.28515625" style="3" customWidth="1"/>
    <col min="15900" max="15900" width="15.42578125" style="3" customWidth="1"/>
    <col min="15901" max="15901" width="11.42578125" style="3" bestFit="1" customWidth="1"/>
    <col min="15902" max="15902" width="10.42578125" style="3" bestFit="1" customWidth="1"/>
    <col min="15903" max="16128" width="9.140625" style="3"/>
    <col min="16129" max="16129" width="4" style="3" customWidth="1"/>
    <col min="16130" max="16130" width="47.42578125" style="3" customWidth="1"/>
    <col min="16131" max="16131" width="10.7109375" style="3" customWidth="1"/>
    <col min="16132" max="16132" width="34.28515625" style="3" customWidth="1"/>
    <col min="16133" max="16133" width="8.85546875" style="3" customWidth="1"/>
    <col min="16134" max="16134" width="36.85546875" style="3" customWidth="1"/>
    <col min="16135" max="16135" width="14.42578125" style="3" customWidth="1"/>
    <col min="16136" max="16137" width="5.140625" style="3" customWidth="1"/>
    <col min="16138" max="16138" width="4.7109375" style="3" customWidth="1"/>
    <col min="16139" max="16139" width="6.85546875" style="3" customWidth="1"/>
    <col min="16140" max="16140" width="6.140625" style="3" customWidth="1"/>
    <col min="16141" max="16141" width="7.28515625" style="3" customWidth="1"/>
    <col min="16142" max="16143" width="6.7109375" style="3" customWidth="1"/>
    <col min="16144" max="16148" width="7.42578125" style="3" customWidth="1"/>
    <col min="16149" max="16149" width="4.85546875" style="3" customWidth="1"/>
    <col min="16150" max="16150" width="15" style="3" customWidth="1"/>
    <col min="16151" max="16151" width="13.42578125" style="3" customWidth="1"/>
    <col min="16152" max="16152" width="13.7109375" style="3" customWidth="1"/>
    <col min="16153" max="16153" width="13.140625" style="3" customWidth="1"/>
    <col min="16154" max="16154" width="12.42578125" style="3" customWidth="1"/>
    <col min="16155" max="16155" width="14.28515625" style="3" customWidth="1"/>
    <col min="16156" max="16156" width="15.42578125" style="3" customWidth="1"/>
    <col min="16157" max="16157" width="11.42578125" style="3" bestFit="1" customWidth="1"/>
    <col min="16158" max="16158" width="10.42578125" style="3" bestFit="1" customWidth="1"/>
    <col min="16159" max="16384" width="9.140625" style="3"/>
  </cols>
  <sheetData>
    <row r="1" spans="1:29" x14ac:dyDescent="0.25">
      <c r="A1" s="290" t="s">
        <v>340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"/>
    </row>
    <row r="2" spans="1:29" x14ac:dyDescent="0.25">
      <c r="A2" s="290" t="s">
        <v>10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9" x14ac:dyDescent="0.25">
      <c r="A3" s="290" t="s">
        <v>341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</row>
    <row r="5" spans="1:29" s="6" customFormat="1" ht="15" customHeight="1" x14ac:dyDescent="0.2">
      <c r="A5" s="292" t="s">
        <v>11</v>
      </c>
      <c r="B5" s="295" t="s">
        <v>12</v>
      </c>
      <c r="C5" s="292" t="s">
        <v>13</v>
      </c>
      <c r="D5" s="292" t="s">
        <v>14</v>
      </c>
      <c r="E5" s="292" t="s">
        <v>12</v>
      </c>
      <c r="F5" s="292" t="s">
        <v>15</v>
      </c>
      <c r="G5" s="292" t="s">
        <v>16</v>
      </c>
      <c r="H5" s="279" t="s">
        <v>17</v>
      </c>
      <c r="I5" s="322" t="s">
        <v>18</v>
      </c>
      <c r="J5" s="279" t="s">
        <v>19</v>
      </c>
      <c r="K5" s="285" t="s">
        <v>20</v>
      </c>
      <c r="L5" s="286"/>
      <c r="M5" s="287"/>
      <c r="N5" s="285" t="s">
        <v>21</v>
      </c>
      <c r="O5" s="286"/>
      <c r="P5" s="287"/>
      <c r="Q5" s="285" t="s">
        <v>22</v>
      </c>
      <c r="R5" s="286"/>
      <c r="S5" s="287"/>
      <c r="T5" s="279" t="s">
        <v>23</v>
      </c>
      <c r="U5" s="292" t="s">
        <v>24</v>
      </c>
      <c r="V5" s="292" t="s">
        <v>25</v>
      </c>
      <c r="W5" s="279" t="s">
        <v>26</v>
      </c>
      <c r="X5" s="279" t="s">
        <v>27</v>
      </c>
      <c r="Y5" s="279" t="s">
        <v>28</v>
      </c>
      <c r="Z5" s="279" t="s">
        <v>29</v>
      </c>
      <c r="AA5" s="279" t="s">
        <v>30</v>
      </c>
    </row>
    <row r="6" spans="1:29" s="6" customFormat="1" ht="15" customHeight="1" x14ac:dyDescent="0.2">
      <c r="A6" s="293"/>
      <c r="B6" s="296"/>
      <c r="C6" s="293"/>
      <c r="D6" s="293"/>
      <c r="E6" s="293"/>
      <c r="F6" s="293"/>
      <c r="G6" s="293"/>
      <c r="H6" s="280"/>
      <c r="I6" s="323"/>
      <c r="J6" s="280"/>
      <c r="K6" s="298" t="s">
        <v>31</v>
      </c>
      <c r="L6" s="298" t="s">
        <v>32</v>
      </c>
      <c r="M6" s="288" t="s">
        <v>33</v>
      </c>
      <c r="N6" s="298" t="s">
        <v>31</v>
      </c>
      <c r="O6" s="298" t="s">
        <v>32</v>
      </c>
      <c r="P6" s="288" t="s">
        <v>34</v>
      </c>
      <c r="Q6" s="298" t="s">
        <v>31</v>
      </c>
      <c r="R6" s="298" t="s">
        <v>32</v>
      </c>
      <c r="S6" s="288" t="s">
        <v>35</v>
      </c>
      <c r="T6" s="280"/>
      <c r="U6" s="293"/>
      <c r="V6" s="293"/>
      <c r="W6" s="280"/>
      <c r="X6" s="280"/>
      <c r="Y6" s="280"/>
      <c r="Z6" s="280"/>
      <c r="AA6" s="280"/>
    </row>
    <row r="7" spans="1:29" s="6" customFormat="1" ht="12" x14ac:dyDescent="0.2">
      <c r="A7" s="294"/>
      <c r="B7" s="297"/>
      <c r="C7" s="294"/>
      <c r="D7" s="294"/>
      <c r="E7" s="294"/>
      <c r="F7" s="294"/>
      <c r="G7" s="294"/>
      <c r="H7" s="281"/>
      <c r="I7" s="324"/>
      <c r="J7" s="281"/>
      <c r="K7" s="299"/>
      <c r="L7" s="299"/>
      <c r="M7" s="289"/>
      <c r="N7" s="299"/>
      <c r="O7" s="299"/>
      <c r="P7" s="289"/>
      <c r="Q7" s="299"/>
      <c r="R7" s="299"/>
      <c r="S7" s="289"/>
      <c r="T7" s="281"/>
      <c r="U7" s="294"/>
      <c r="V7" s="294"/>
      <c r="W7" s="281"/>
      <c r="X7" s="281"/>
      <c r="Y7" s="281"/>
      <c r="Z7" s="281"/>
      <c r="AA7" s="281"/>
      <c r="AC7" s="194"/>
    </row>
    <row r="8" spans="1:29" s="10" customFormat="1" ht="12" x14ac:dyDescent="0.2">
      <c r="A8" s="8">
        <v>1</v>
      </c>
      <c r="B8" s="9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195">
        <v>22</v>
      </c>
      <c r="W8" s="8">
        <v>23</v>
      </c>
      <c r="X8" s="8">
        <v>24</v>
      </c>
      <c r="Y8" s="8">
        <v>25</v>
      </c>
      <c r="Z8" s="8">
        <v>26</v>
      </c>
      <c r="AA8" s="8">
        <v>27</v>
      </c>
      <c r="AC8" s="196"/>
    </row>
    <row r="9" spans="1:29" s="199" customFormat="1" ht="15.75" x14ac:dyDescent="0.25">
      <c r="A9" s="197" t="s">
        <v>36</v>
      </c>
      <c r="B9" s="198" t="s">
        <v>37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C9" s="200"/>
    </row>
    <row r="10" spans="1:29" s="22" customFormat="1" x14ac:dyDescent="0.25">
      <c r="A10" s="16">
        <v>1</v>
      </c>
      <c r="B10" s="17" t="s">
        <v>41</v>
      </c>
      <c r="C10" s="18" t="s">
        <v>42</v>
      </c>
      <c r="D10" s="18" t="s">
        <v>38</v>
      </c>
      <c r="E10" s="19" t="s">
        <v>39</v>
      </c>
      <c r="F10" s="16" t="s">
        <v>43</v>
      </c>
      <c r="G10" s="16" t="s">
        <v>40</v>
      </c>
      <c r="H10" s="201">
        <v>1</v>
      </c>
      <c r="I10" s="201">
        <v>0</v>
      </c>
      <c r="J10" s="201">
        <v>1</v>
      </c>
      <c r="K10" s="201">
        <v>0</v>
      </c>
      <c r="L10" s="201">
        <v>0</v>
      </c>
      <c r="M10" s="201">
        <f t="shared" ref="M10:M20" si="0">SUM(K10:L10)</f>
        <v>0</v>
      </c>
      <c r="N10" s="201">
        <v>0</v>
      </c>
      <c r="O10" s="201">
        <v>0</v>
      </c>
      <c r="P10" s="201">
        <f t="shared" ref="P10:P39" si="1">SUM(N10:O10)</f>
        <v>0</v>
      </c>
      <c r="Q10" s="201">
        <v>0</v>
      </c>
      <c r="R10" s="201">
        <v>0</v>
      </c>
      <c r="S10" s="201">
        <f t="shared" ref="S10:S39" si="2">SUM(Q10:R10)</f>
        <v>0</v>
      </c>
      <c r="T10" s="201">
        <v>6</v>
      </c>
      <c r="U10" s="201">
        <v>0</v>
      </c>
      <c r="V10" s="201"/>
      <c r="W10" s="202">
        <v>0</v>
      </c>
      <c r="X10" s="202">
        <v>0</v>
      </c>
      <c r="Y10" s="202">
        <v>0</v>
      </c>
      <c r="Z10" s="202">
        <v>0</v>
      </c>
      <c r="AA10" s="202">
        <f>SUM(W10:X10)</f>
        <v>0</v>
      </c>
      <c r="AC10" s="203"/>
    </row>
    <row r="11" spans="1:29" s="22" customFormat="1" ht="15" x14ac:dyDescent="0.25">
      <c r="A11" s="16">
        <v>2</v>
      </c>
      <c r="B11" s="24" t="s">
        <v>44</v>
      </c>
      <c r="C11" s="25" t="s">
        <v>42</v>
      </c>
      <c r="D11" s="26" t="s">
        <v>45</v>
      </c>
      <c r="E11" s="19" t="s">
        <v>39</v>
      </c>
      <c r="F11" s="27" t="s">
        <v>46</v>
      </c>
      <c r="G11" s="28" t="s">
        <v>47</v>
      </c>
      <c r="H11" s="204">
        <v>1</v>
      </c>
      <c r="I11" s="204">
        <v>0</v>
      </c>
      <c r="J11" s="204">
        <v>1</v>
      </c>
      <c r="K11" s="204">
        <v>201</v>
      </c>
      <c r="L11" s="204">
        <v>162</v>
      </c>
      <c r="M11" s="201">
        <f t="shared" si="0"/>
        <v>363</v>
      </c>
      <c r="N11" s="204">
        <v>0</v>
      </c>
      <c r="O11" s="204">
        <v>1</v>
      </c>
      <c r="P11" s="201">
        <f t="shared" si="1"/>
        <v>1</v>
      </c>
      <c r="Q11" s="204">
        <v>0</v>
      </c>
      <c r="R11" s="204">
        <v>0</v>
      </c>
      <c r="S11" s="201">
        <f t="shared" si="2"/>
        <v>0</v>
      </c>
      <c r="T11" s="204">
        <v>8</v>
      </c>
      <c r="U11" s="204">
        <v>1</v>
      </c>
      <c r="V11" s="205" t="s">
        <v>342</v>
      </c>
      <c r="W11" s="206">
        <v>5381273959</v>
      </c>
      <c r="X11" s="206">
        <v>4208653423</v>
      </c>
      <c r="Y11" s="206">
        <v>6927322076</v>
      </c>
      <c r="Z11" s="206">
        <v>1419349519</v>
      </c>
      <c r="AA11" s="207">
        <f t="shared" ref="AA11:AA39" si="3">SUM(W11:X11)</f>
        <v>9589927382</v>
      </c>
    </row>
    <row r="12" spans="1:29" s="35" customFormat="1" ht="15" x14ac:dyDescent="0.25">
      <c r="A12" s="16">
        <v>3</v>
      </c>
      <c r="B12" s="17" t="s">
        <v>48</v>
      </c>
      <c r="C12" s="25" t="s">
        <v>42</v>
      </c>
      <c r="D12" s="26" t="s">
        <v>45</v>
      </c>
      <c r="E12" s="19" t="s">
        <v>39</v>
      </c>
      <c r="F12" s="16" t="s">
        <v>49</v>
      </c>
      <c r="G12" s="33" t="s">
        <v>47</v>
      </c>
      <c r="H12" s="201">
        <v>1</v>
      </c>
      <c r="I12" s="201">
        <v>0</v>
      </c>
      <c r="J12" s="201">
        <v>1</v>
      </c>
      <c r="K12" s="201">
        <v>155</v>
      </c>
      <c r="L12" s="201">
        <v>72</v>
      </c>
      <c r="M12" s="201">
        <f t="shared" si="0"/>
        <v>227</v>
      </c>
      <c r="N12" s="201">
        <v>0</v>
      </c>
      <c r="O12" s="201">
        <v>0</v>
      </c>
      <c r="P12" s="201">
        <f t="shared" si="1"/>
        <v>0</v>
      </c>
      <c r="Q12" s="201">
        <v>0</v>
      </c>
      <c r="R12" s="201">
        <v>0</v>
      </c>
      <c r="S12" s="201">
        <f t="shared" si="2"/>
        <v>0</v>
      </c>
      <c r="T12" s="201">
        <v>8</v>
      </c>
      <c r="U12" s="201">
        <v>1</v>
      </c>
      <c r="V12" s="208" t="s">
        <v>343</v>
      </c>
      <c r="W12" s="202">
        <v>1817465340</v>
      </c>
      <c r="X12" s="202">
        <v>1155751113</v>
      </c>
      <c r="Y12" s="202">
        <v>292885000</v>
      </c>
      <c r="Z12" s="202">
        <v>218740000</v>
      </c>
      <c r="AA12" s="207">
        <f t="shared" si="3"/>
        <v>2973216453</v>
      </c>
    </row>
    <row r="13" spans="1:29" s="22" customFormat="1" ht="15" x14ac:dyDescent="0.25">
      <c r="A13" s="16">
        <v>4</v>
      </c>
      <c r="B13" s="17" t="s">
        <v>288</v>
      </c>
      <c r="C13" s="25" t="s">
        <v>42</v>
      </c>
      <c r="D13" s="26" t="s">
        <v>45</v>
      </c>
      <c r="E13" s="19" t="s">
        <v>39</v>
      </c>
      <c r="F13" s="16" t="s">
        <v>289</v>
      </c>
      <c r="G13" s="33" t="s">
        <v>47</v>
      </c>
      <c r="H13" s="201">
        <v>1</v>
      </c>
      <c r="I13" s="201">
        <v>0</v>
      </c>
      <c r="J13" s="201">
        <v>1</v>
      </c>
      <c r="K13" s="201">
        <v>49</v>
      </c>
      <c r="L13" s="201">
        <v>13</v>
      </c>
      <c r="M13" s="201">
        <f t="shared" si="0"/>
        <v>62</v>
      </c>
      <c r="N13" s="201">
        <v>0</v>
      </c>
      <c r="O13" s="201">
        <v>0</v>
      </c>
      <c r="P13" s="201">
        <f t="shared" si="1"/>
        <v>0</v>
      </c>
      <c r="Q13" s="201">
        <v>0</v>
      </c>
      <c r="R13" s="201">
        <v>0</v>
      </c>
      <c r="S13" s="201">
        <f t="shared" si="2"/>
        <v>0</v>
      </c>
      <c r="T13" s="201">
        <v>6</v>
      </c>
      <c r="U13" s="201">
        <v>1</v>
      </c>
      <c r="V13" s="208" t="s">
        <v>344</v>
      </c>
      <c r="W13" s="202">
        <v>19240000</v>
      </c>
      <c r="X13" s="202">
        <v>0</v>
      </c>
      <c r="Y13" s="202">
        <v>1</v>
      </c>
      <c r="Z13" s="202">
        <v>1</v>
      </c>
      <c r="AA13" s="207">
        <f t="shared" si="3"/>
        <v>19240000</v>
      </c>
    </row>
    <row r="14" spans="1:29" s="22" customFormat="1" ht="15" x14ac:dyDescent="0.25">
      <c r="A14" s="16">
        <v>5</v>
      </c>
      <c r="B14" s="17" t="s">
        <v>50</v>
      </c>
      <c r="C14" s="25" t="s">
        <v>42</v>
      </c>
      <c r="D14" s="26" t="s">
        <v>45</v>
      </c>
      <c r="E14" s="19" t="s">
        <v>39</v>
      </c>
      <c r="F14" s="16" t="s">
        <v>51</v>
      </c>
      <c r="G14" s="33" t="s">
        <v>47</v>
      </c>
      <c r="H14" s="201">
        <v>1</v>
      </c>
      <c r="I14" s="201">
        <v>0</v>
      </c>
      <c r="J14" s="201">
        <v>1</v>
      </c>
      <c r="K14" s="201">
        <v>0</v>
      </c>
      <c r="L14" s="201">
        <v>0</v>
      </c>
      <c r="M14" s="201">
        <f t="shared" si="0"/>
        <v>0</v>
      </c>
      <c r="N14" s="201">
        <v>0</v>
      </c>
      <c r="O14" s="201">
        <v>0</v>
      </c>
      <c r="P14" s="201">
        <f t="shared" si="1"/>
        <v>0</v>
      </c>
      <c r="Q14" s="201">
        <v>0</v>
      </c>
      <c r="R14" s="201">
        <v>0</v>
      </c>
      <c r="S14" s="201">
        <f t="shared" si="2"/>
        <v>0</v>
      </c>
      <c r="T14" s="201">
        <v>5</v>
      </c>
      <c r="U14" s="201">
        <v>0</v>
      </c>
      <c r="V14" s="201"/>
      <c r="W14" s="202">
        <v>0</v>
      </c>
      <c r="X14" s="202">
        <v>0</v>
      </c>
      <c r="Y14" s="202">
        <v>0</v>
      </c>
      <c r="Z14" s="202">
        <v>0</v>
      </c>
      <c r="AA14" s="207">
        <f t="shared" si="3"/>
        <v>0</v>
      </c>
    </row>
    <row r="15" spans="1:29" s="35" customFormat="1" ht="15" x14ac:dyDescent="0.25">
      <c r="A15" s="16">
        <v>6</v>
      </c>
      <c r="B15" s="17" t="s">
        <v>52</v>
      </c>
      <c r="C15" s="25" t="s">
        <v>42</v>
      </c>
      <c r="D15" s="26" t="s">
        <v>45</v>
      </c>
      <c r="E15" s="19" t="s">
        <v>39</v>
      </c>
      <c r="F15" s="16" t="s">
        <v>53</v>
      </c>
      <c r="G15" s="33" t="s">
        <v>47</v>
      </c>
      <c r="H15" s="201">
        <v>1</v>
      </c>
      <c r="I15" s="201">
        <v>0</v>
      </c>
      <c r="J15" s="201">
        <v>1</v>
      </c>
      <c r="K15" s="201">
        <v>21</v>
      </c>
      <c r="L15" s="201">
        <v>26</v>
      </c>
      <c r="M15" s="201">
        <f t="shared" si="0"/>
        <v>47</v>
      </c>
      <c r="N15" s="201">
        <v>0</v>
      </c>
      <c r="O15" s="201">
        <v>0</v>
      </c>
      <c r="P15" s="201">
        <f t="shared" si="1"/>
        <v>0</v>
      </c>
      <c r="Q15" s="201">
        <v>0</v>
      </c>
      <c r="R15" s="201">
        <v>0</v>
      </c>
      <c r="S15" s="201">
        <f t="shared" si="2"/>
        <v>0</v>
      </c>
      <c r="T15" s="201">
        <v>4</v>
      </c>
      <c r="U15" s="201">
        <v>1</v>
      </c>
      <c r="V15" s="208" t="s">
        <v>345</v>
      </c>
      <c r="W15" s="202">
        <v>117195591</v>
      </c>
      <c r="X15" s="202">
        <v>242992322</v>
      </c>
      <c r="Y15" s="202">
        <v>249777164</v>
      </c>
      <c r="Z15" s="202">
        <v>11903756</v>
      </c>
      <c r="AA15" s="207">
        <f t="shared" si="3"/>
        <v>360187913</v>
      </c>
    </row>
    <row r="16" spans="1:29" s="36" customFormat="1" ht="15" x14ac:dyDescent="0.25">
      <c r="A16" s="16">
        <v>7</v>
      </c>
      <c r="B16" s="17" t="s">
        <v>54</v>
      </c>
      <c r="C16" s="25" t="s">
        <v>42</v>
      </c>
      <c r="D16" s="26" t="s">
        <v>45</v>
      </c>
      <c r="E16" s="19" t="s">
        <v>39</v>
      </c>
      <c r="F16" s="16" t="s">
        <v>55</v>
      </c>
      <c r="G16" s="33" t="s">
        <v>47</v>
      </c>
      <c r="H16" s="201">
        <v>1</v>
      </c>
      <c r="I16" s="201">
        <v>0</v>
      </c>
      <c r="J16" s="201">
        <v>1</v>
      </c>
      <c r="K16" s="201">
        <v>20</v>
      </c>
      <c r="L16" s="201">
        <v>7</v>
      </c>
      <c r="M16" s="201">
        <f t="shared" si="0"/>
        <v>27</v>
      </c>
      <c r="N16" s="201">
        <v>0</v>
      </c>
      <c r="O16" s="201">
        <v>0</v>
      </c>
      <c r="P16" s="201">
        <f t="shared" si="1"/>
        <v>0</v>
      </c>
      <c r="Q16" s="201">
        <v>0</v>
      </c>
      <c r="R16" s="201">
        <v>0</v>
      </c>
      <c r="S16" s="201">
        <f t="shared" si="2"/>
        <v>0</v>
      </c>
      <c r="T16" s="201">
        <v>6</v>
      </c>
      <c r="U16" s="201">
        <v>1</v>
      </c>
      <c r="V16" s="208" t="s">
        <v>346</v>
      </c>
      <c r="W16" s="202">
        <v>108953711</v>
      </c>
      <c r="X16" s="202">
        <v>30557598</v>
      </c>
      <c r="Y16" s="202">
        <v>118800000</v>
      </c>
      <c r="Z16" s="202">
        <v>13642811</v>
      </c>
      <c r="AA16" s="207">
        <f t="shared" si="3"/>
        <v>139511309</v>
      </c>
    </row>
    <row r="17" spans="1:28" s="37" customFormat="1" ht="15" x14ac:dyDescent="0.25">
      <c r="A17" s="16">
        <v>8</v>
      </c>
      <c r="B17" s="17" t="s">
        <v>56</v>
      </c>
      <c r="C17" s="25" t="s">
        <v>42</v>
      </c>
      <c r="D17" s="26" t="s">
        <v>45</v>
      </c>
      <c r="E17" s="19" t="s">
        <v>39</v>
      </c>
      <c r="F17" s="16" t="s">
        <v>57</v>
      </c>
      <c r="G17" s="33" t="s">
        <v>47</v>
      </c>
      <c r="H17" s="201">
        <v>1</v>
      </c>
      <c r="I17" s="201">
        <v>0</v>
      </c>
      <c r="J17" s="201">
        <v>1</v>
      </c>
      <c r="K17" s="201">
        <v>20</v>
      </c>
      <c r="L17" s="201">
        <v>14</v>
      </c>
      <c r="M17" s="201">
        <f t="shared" si="0"/>
        <v>34</v>
      </c>
      <c r="N17" s="201">
        <v>0</v>
      </c>
      <c r="O17" s="201">
        <v>0</v>
      </c>
      <c r="P17" s="201">
        <f t="shared" si="1"/>
        <v>0</v>
      </c>
      <c r="Q17" s="201">
        <v>0</v>
      </c>
      <c r="R17" s="201">
        <v>0</v>
      </c>
      <c r="S17" s="201">
        <f t="shared" si="2"/>
        <v>0</v>
      </c>
      <c r="T17" s="201">
        <v>8</v>
      </c>
      <c r="U17" s="201">
        <v>1</v>
      </c>
      <c r="V17" s="208" t="s">
        <v>347</v>
      </c>
      <c r="W17" s="202">
        <v>227999858</v>
      </c>
      <c r="X17" s="202">
        <v>0</v>
      </c>
      <c r="Y17" s="202">
        <v>147985650</v>
      </c>
      <c r="Z17" s="202">
        <v>19626855</v>
      </c>
      <c r="AA17" s="207">
        <f t="shared" si="3"/>
        <v>227999858</v>
      </c>
    </row>
    <row r="18" spans="1:28" s="22" customFormat="1" ht="15" x14ac:dyDescent="0.25">
      <c r="A18" s="16">
        <v>9</v>
      </c>
      <c r="B18" s="17" t="s">
        <v>294</v>
      </c>
      <c r="C18" s="25" t="s">
        <v>42</v>
      </c>
      <c r="D18" s="26" t="s">
        <v>45</v>
      </c>
      <c r="E18" s="19" t="s">
        <v>39</v>
      </c>
      <c r="F18" s="16" t="s">
        <v>58</v>
      </c>
      <c r="G18" s="33" t="s">
        <v>47</v>
      </c>
      <c r="H18" s="201">
        <v>1</v>
      </c>
      <c r="I18" s="201">
        <v>0</v>
      </c>
      <c r="J18" s="201">
        <v>1</v>
      </c>
      <c r="K18" s="201">
        <v>30</v>
      </c>
      <c r="L18" s="201">
        <v>13</v>
      </c>
      <c r="M18" s="201">
        <f t="shared" si="0"/>
        <v>43</v>
      </c>
      <c r="N18" s="201">
        <v>0</v>
      </c>
      <c r="O18" s="201">
        <v>0</v>
      </c>
      <c r="P18" s="201">
        <f t="shared" si="1"/>
        <v>0</v>
      </c>
      <c r="Q18" s="201">
        <v>0</v>
      </c>
      <c r="R18" s="201">
        <v>0</v>
      </c>
      <c r="S18" s="201">
        <f t="shared" si="2"/>
        <v>0</v>
      </c>
      <c r="T18" s="201">
        <v>6</v>
      </c>
      <c r="U18" s="201"/>
      <c r="V18" s="208"/>
      <c r="W18" s="202">
        <v>178730830</v>
      </c>
      <c r="X18" s="202">
        <v>54334520</v>
      </c>
      <c r="Y18" s="202">
        <v>244230663</v>
      </c>
      <c r="Z18" s="202">
        <v>-13816605</v>
      </c>
      <c r="AA18" s="207">
        <f t="shared" si="3"/>
        <v>233065350</v>
      </c>
    </row>
    <row r="19" spans="1:28" s="22" customFormat="1" ht="15" x14ac:dyDescent="0.25">
      <c r="A19" s="16">
        <v>10</v>
      </c>
      <c r="B19" s="17" t="s">
        <v>59</v>
      </c>
      <c r="C19" s="25" t="s">
        <v>42</v>
      </c>
      <c r="D19" s="26" t="s">
        <v>45</v>
      </c>
      <c r="E19" s="19" t="s">
        <v>39</v>
      </c>
      <c r="F19" s="16" t="s">
        <v>60</v>
      </c>
      <c r="G19" s="33" t="s">
        <v>47</v>
      </c>
      <c r="H19" s="201">
        <v>1</v>
      </c>
      <c r="I19" s="201">
        <v>0</v>
      </c>
      <c r="J19" s="201">
        <v>1</v>
      </c>
      <c r="K19" s="201">
        <v>0</v>
      </c>
      <c r="L19" s="201">
        <v>0</v>
      </c>
      <c r="M19" s="201">
        <f t="shared" si="0"/>
        <v>0</v>
      </c>
      <c r="N19" s="201">
        <v>0</v>
      </c>
      <c r="O19" s="201">
        <v>0</v>
      </c>
      <c r="P19" s="201">
        <f t="shared" si="1"/>
        <v>0</v>
      </c>
      <c r="Q19" s="201">
        <v>0</v>
      </c>
      <c r="R19" s="201">
        <v>0</v>
      </c>
      <c r="S19" s="201">
        <f t="shared" si="2"/>
        <v>0</v>
      </c>
      <c r="T19" s="201">
        <v>6</v>
      </c>
      <c r="U19" s="201">
        <v>0</v>
      </c>
      <c r="V19" s="201"/>
      <c r="W19" s="202">
        <v>0</v>
      </c>
      <c r="X19" s="202">
        <v>0</v>
      </c>
      <c r="Y19" s="202">
        <v>0</v>
      </c>
      <c r="Z19" s="202">
        <v>0</v>
      </c>
      <c r="AA19" s="207">
        <f t="shared" si="3"/>
        <v>0</v>
      </c>
    </row>
    <row r="20" spans="1:28" s="22" customFormat="1" ht="15" x14ac:dyDescent="0.25">
      <c r="A20" s="16">
        <v>11</v>
      </c>
      <c r="B20" s="17" t="s">
        <v>61</v>
      </c>
      <c r="C20" s="25" t="s">
        <v>42</v>
      </c>
      <c r="D20" s="38" t="s">
        <v>62</v>
      </c>
      <c r="E20" s="19" t="s">
        <v>39</v>
      </c>
      <c r="F20" s="16" t="s">
        <v>63</v>
      </c>
      <c r="G20" s="33" t="s">
        <v>47</v>
      </c>
      <c r="H20" s="201">
        <v>1</v>
      </c>
      <c r="I20" s="201">
        <v>0</v>
      </c>
      <c r="J20" s="201">
        <v>1</v>
      </c>
      <c r="K20" s="201">
        <v>0</v>
      </c>
      <c r="L20" s="201">
        <v>0</v>
      </c>
      <c r="M20" s="201">
        <f t="shared" si="0"/>
        <v>0</v>
      </c>
      <c r="N20" s="201">
        <v>0</v>
      </c>
      <c r="O20" s="201">
        <v>0</v>
      </c>
      <c r="P20" s="201">
        <f t="shared" si="1"/>
        <v>0</v>
      </c>
      <c r="Q20" s="201">
        <v>0</v>
      </c>
      <c r="R20" s="201">
        <v>0</v>
      </c>
      <c r="S20" s="201">
        <f t="shared" si="2"/>
        <v>0</v>
      </c>
      <c r="T20" s="201">
        <v>6</v>
      </c>
      <c r="U20" s="201">
        <v>0</v>
      </c>
      <c r="V20" s="201"/>
      <c r="W20" s="202">
        <v>0</v>
      </c>
      <c r="X20" s="202">
        <v>0</v>
      </c>
      <c r="Y20" s="202">
        <v>0</v>
      </c>
      <c r="Z20" s="202">
        <v>0</v>
      </c>
      <c r="AA20" s="207">
        <f t="shared" si="3"/>
        <v>0</v>
      </c>
    </row>
    <row r="21" spans="1:28" s="22" customFormat="1" ht="15" x14ac:dyDescent="0.25">
      <c r="A21" s="16">
        <v>12</v>
      </c>
      <c r="B21" s="17" t="s">
        <v>65</v>
      </c>
      <c r="C21" s="25" t="s">
        <v>42</v>
      </c>
      <c r="D21" s="26" t="s">
        <v>62</v>
      </c>
      <c r="E21" s="19" t="s">
        <v>39</v>
      </c>
      <c r="F21" s="16" t="s">
        <v>66</v>
      </c>
      <c r="G21" s="33" t="s">
        <v>47</v>
      </c>
      <c r="H21" s="201">
        <v>1</v>
      </c>
      <c r="I21" s="201">
        <v>0</v>
      </c>
      <c r="J21" s="201">
        <v>1</v>
      </c>
      <c r="K21" s="201">
        <v>0</v>
      </c>
      <c r="L21" s="201">
        <v>0</v>
      </c>
      <c r="M21" s="201">
        <f t="shared" ref="M21:M39" si="4">SUM(K21:L21)</f>
        <v>0</v>
      </c>
      <c r="N21" s="201">
        <v>0</v>
      </c>
      <c r="O21" s="201">
        <v>0</v>
      </c>
      <c r="P21" s="201">
        <f t="shared" si="1"/>
        <v>0</v>
      </c>
      <c r="Q21" s="201">
        <v>0</v>
      </c>
      <c r="R21" s="201">
        <v>0</v>
      </c>
      <c r="S21" s="201">
        <f t="shared" si="2"/>
        <v>0</v>
      </c>
      <c r="T21" s="201">
        <v>6</v>
      </c>
      <c r="U21" s="201">
        <v>0</v>
      </c>
      <c r="V21" s="201"/>
      <c r="W21" s="202">
        <v>0</v>
      </c>
      <c r="X21" s="202">
        <v>0</v>
      </c>
      <c r="Y21" s="202">
        <v>0</v>
      </c>
      <c r="Z21" s="202">
        <v>0</v>
      </c>
      <c r="AA21" s="207">
        <f t="shared" si="3"/>
        <v>0</v>
      </c>
    </row>
    <row r="22" spans="1:28" s="22" customFormat="1" ht="15" x14ac:dyDescent="0.25">
      <c r="A22" s="16">
        <v>13</v>
      </c>
      <c r="B22" s="39" t="s">
        <v>67</v>
      </c>
      <c r="C22" s="25" t="s">
        <v>42</v>
      </c>
      <c r="D22" s="26" t="s">
        <v>62</v>
      </c>
      <c r="E22" s="19" t="s">
        <v>39</v>
      </c>
      <c r="F22" s="40" t="s">
        <v>68</v>
      </c>
      <c r="G22" s="41" t="s">
        <v>47</v>
      </c>
      <c r="H22" s="209">
        <v>1</v>
      </c>
      <c r="I22" s="209">
        <v>0</v>
      </c>
      <c r="J22" s="209">
        <v>1</v>
      </c>
      <c r="K22" s="209">
        <v>21</v>
      </c>
      <c r="L22" s="209">
        <v>11</v>
      </c>
      <c r="M22" s="201">
        <f t="shared" si="4"/>
        <v>32</v>
      </c>
      <c r="N22" s="209">
        <v>3</v>
      </c>
      <c r="O22" s="209">
        <v>2</v>
      </c>
      <c r="P22" s="201">
        <f t="shared" si="1"/>
        <v>5</v>
      </c>
      <c r="Q22" s="209">
        <v>1</v>
      </c>
      <c r="R22" s="209">
        <v>0</v>
      </c>
      <c r="S22" s="201">
        <f t="shared" si="2"/>
        <v>1</v>
      </c>
      <c r="T22" s="209">
        <v>6</v>
      </c>
      <c r="U22" s="209">
        <v>1</v>
      </c>
      <c r="V22" s="210" t="s">
        <v>348</v>
      </c>
      <c r="W22" s="207">
        <v>259652000</v>
      </c>
      <c r="X22" s="207">
        <v>25300230</v>
      </c>
      <c r="Y22" s="207">
        <v>262080000</v>
      </c>
      <c r="Z22" s="207">
        <v>-5577385</v>
      </c>
      <c r="AA22" s="207">
        <f t="shared" si="3"/>
        <v>284952230</v>
      </c>
    </row>
    <row r="23" spans="1:28" s="22" customFormat="1" ht="15" x14ac:dyDescent="0.25">
      <c r="A23" s="16">
        <v>14</v>
      </c>
      <c r="B23" s="17" t="s">
        <v>70</v>
      </c>
      <c r="C23" s="25" t="s">
        <v>42</v>
      </c>
      <c r="D23" s="26" t="s">
        <v>62</v>
      </c>
      <c r="E23" s="19" t="s">
        <v>39</v>
      </c>
      <c r="F23" s="16" t="s">
        <v>71</v>
      </c>
      <c r="G23" s="33" t="s">
        <v>69</v>
      </c>
      <c r="H23" s="201">
        <v>1</v>
      </c>
      <c r="I23" s="201">
        <v>0</v>
      </c>
      <c r="J23" s="201">
        <v>1</v>
      </c>
      <c r="K23" s="201">
        <v>0</v>
      </c>
      <c r="L23" s="201">
        <v>0</v>
      </c>
      <c r="M23" s="201">
        <f t="shared" si="4"/>
        <v>0</v>
      </c>
      <c r="N23" s="201">
        <v>0</v>
      </c>
      <c r="O23" s="201">
        <v>0</v>
      </c>
      <c r="P23" s="201">
        <f t="shared" si="1"/>
        <v>0</v>
      </c>
      <c r="Q23" s="201">
        <v>0</v>
      </c>
      <c r="R23" s="201">
        <v>0</v>
      </c>
      <c r="S23" s="201">
        <f t="shared" si="2"/>
        <v>0</v>
      </c>
      <c r="T23" s="201">
        <v>5</v>
      </c>
      <c r="U23" s="201">
        <v>0</v>
      </c>
      <c r="V23" s="201"/>
      <c r="W23" s="202">
        <v>0</v>
      </c>
      <c r="X23" s="202">
        <v>0</v>
      </c>
      <c r="Y23" s="202">
        <v>0</v>
      </c>
      <c r="Z23" s="202">
        <v>0</v>
      </c>
      <c r="AA23" s="207">
        <f t="shared" si="3"/>
        <v>0</v>
      </c>
    </row>
    <row r="24" spans="1:28" s="22" customFormat="1" ht="15" x14ac:dyDescent="0.25">
      <c r="A24" s="16">
        <v>15</v>
      </c>
      <c r="B24" s="17" t="s">
        <v>72</v>
      </c>
      <c r="C24" s="25" t="s">
        <v>42</v>
      </c>
      <c r="D24" s="26" t="s">
        <v>62</v>
      </c>
      <c r="E24" s="19" t="s">
        <v>39</v>
      </c>
      <c r="F24" s="44" t="s">
        <v>73</v>
      </c>
      <c r="G24" s="33" t="s">
        <v>69</v>
      </c>
      <c r="H24" s="201">
        <v>1</v>
      </c>
      <c r="I24" s="201">
        <v>0</v>
      </c>
      <c r="J24" s="201">
        <v>1</v>
      </c>
      <c r="K24" s="201">
        <v>0</v>
      </c>
      <c r="L24" s="201">
        <v>0</v>
      </c>
      <c r="M24" s="201">
        <f t="shared" si="4"/>
        <v>0</v>
      </c>
      <c r="N24" s="201">
        <v>0</v>
      </c>
      <c r="O24" s="201">
        <v>0</v>
      </c>
      <c r="P24" s="201">
        <f t="shared" si="1"/>
        <v>0</v>
      </c>
      <c r="Q24" s="201">
        <v>0</v>
      </c>
      <c r="R24" s="201">
        <v>0</v>
      </c>
      <c r="S24" s="201">
        <f t="shared" si="2"/>
        <v>0</v>
      </c>
      <c r="T24" s="201">
        <v>0</v>
      </c>
      <c r="U24" s="201">
        <v>0</v>
      </c>
      <c r="V24" s="201"/>
      <c r="W24" s="202">
        <v>0</v>
      </c>
      <c r="X24" s="202">
        <v>0</v>
      </c>
      <c r="Y24" s="202">
        <v>0</v>
      </c>
      <c r="Z24" s="202">
        <v>0</v>
      </c>
      <c r="AA24" s="207">
        <f t="shared" si="3"/>
        <v>0</v>
      </c>
    </row>
    <row r="25" spans="1:28" s="22" customFormat="1" ht="15" x14ac:dyDescent="0.25">
      <c r="A25" s="16">
        <v>16</v>
      </c>
      <c r="B25" s="17" t="s">
        <v>74</v>
      </c>
      <c r="C25" s="18" t="s">
        <v>42</v>
      </c>
      <c r="D25" s="26" t="s">
        <v>75</v>
      </c>
      <c r="E25" s="19" t="s">
        <v>39</v>
      </c>
      <c r="F25" s="16" t="s">
        <v>76</v>
      </c>
      <c r="G25" s="33" t="s">
        <v>47</v>
      </c>
      <c r="H25" s="201">
        <v>1</v>
      </c>
      <c r="I25" s="201">
        <v>0</v>
      </c>
      <c r="J25" s="201">
        <v>1</v>
      </c>
      <c r="K25" s="201">
        <v>0</v>
      </c>
      <c r="L25" s="201">
        <v>0</v>
      </c>
      <c r="M25" s="201">
        <f t="shared" si="4"/>
        <v>0</v>
      </c>
      <c r="N25" s="201">
        <v>0</v>
      </c>
      <c r="O25" s="201">
        <v>0</v>
      </c>
      <c r="P25" s="201">
        <f t="shared" si="1"/>
        <v>0</v>
      </c>
      <c r="Q25" s="201">
        <v>0</v>
      </c>
      <c r="R25" s="201">
        <v>0</v>
      </c>
      <c r="S25" s="201">
        <f t="shared" si="2"/>
        <v>0</v>
      </c>
      <c r="T25" s="201">
        <v>6</v>
      </c>
      <c r="U25" s="201">
        <v>0</v>
      </c>
      <c r="V25" s="201"/>
      <c r="W25" s="202">
        <v>0</v>
      </c>
      <c r="X25" s="202">
        <v>0</v>
      </c>
      <c r="Y25" s="202">
        <v>0</v>
      </c>
      <c r="Z25" s="202">
        <v>0</v>
      </c>
      <c r="AA25" s="207">
        <f t="shared" si="3"/>
        <v>0</v>
      </c>
    </row>
    <row r="26" spans="1:28" s="22" customFormat="1" ht="15" x14ac:dyDescent="0.25">
      <c r="A26" s="16">
        <v>17</v>
      </c>
      <c r="B26" s="17" t="s">
        <v>297</v>
      </c>
      <c r="C26" s="18" t="s">
        <v>42</v>
      </c>
      <c r="D26" s="26" t="s">
        <v>75</v>
      </c>
      <c r="E26" s="19" t="s">
        <v>39</v>
      </c>
      <c r="F26" s="16" t="s">
        <v>77</v>
      </c>
      <c r="G26" s="16" t="s">
        <v>40</v>
      </c>
      <c r="H26" s="201">
        <v>1</v>
      </c>
      <c r="I26" s="201">
        <v>0</v>
      </c>
      <c r="J26" s="201">
        <v>1</v>
      </c>
      <c r="K26" s="201">
        <v>100</v>
      </c>
      <c r="L26" s="201">
        <v>11</v>
      </c>
      <c r="M26" s="201">
        <f t="shared" si="4"/>
        <v>111</v>
      </c>
      <c r="N26" s="201">
        <v>5</v>
      </c>
      <c r="O26" s="201">
        <v>1</v>
      </c>
      <c r="P26" s="201">
        <f t="shared" si="1"/>
        <v>6</v>
      </c>
      <c r="Q26" s="201">
        <v>0</v>
      </c>
      <c r="R26" s="201">
        <v>0</v>
      </c>
      <c r="S26" s="201">
        <f t="shared" si="2"/>
        <v>0</v>
      </c>
      <c r="T26" s="201">
        <v>4</v>
      </c>
      <c r="U26" s="201">
        <v>1</v>
      </c>
      <c r="V26" s="208" t="s">
        <v>349</v>
      </c>
      <c r="W26" s="202">
        <v>570834611</v>
      </c>
      <c r="X26" s="202">
        <v>0</v>
      </c>
      <c r="Y26" s="202">
        <v>123864095</v>
      </c>
      <c r="Z26" s="202">
        <v>95064095</v>
      </c>
      <c r="AA26" s="207">
        <f t="shared" si="3"/>
        <v>570834611</v>
      </c>
    </row>
    <row r="27" spans="1:28" s="22" customFormat="1" ht="15" x14ac:dyDescent="0.25">
      <c r="A27" s="16">
        <v>18</v>
      </c>
      <c r="B27" s="17" t="s">
        <v>78</v>
      </c>
      <c r="C27" s="18" t="s">
        <v>42</v>
      </c>
      <c r="D27" s="26" t="s">
        <v>75</v>
      </c>
      <c r="E27" s="19" t="s">
        <v>39</v>
      </c>
      <c r="F27" s="16" t="s">
        <v>79</v>
      </c>
      <c r="G27" s="33" t="s">
        <v>47</v>
      </c>
      <c r="H27" s="201">
        <v>1</v>
      </c>
      <c r="I27" s="201">
        <v>0</v>
      </c>
      <c r="J27" s="201">
        <v>1</v>
      </c>
      <c r="K27" s="201">
        <v>0</v>
      </c>
      <c r="L27" s="201">
        <v>0</v>
      </c>
      <c r="M27" s="201">
        <f t="shared" si="4"/>
        <v>0</v>
      </c>
      <c r="N27" s="201">
        <v>0</v>
      </c>
      <c r="O27" s="201">
        <v>0</v>
      </c>
      <c r="P27" s="201">
        <f t="shared" si="1"/>
        <v>0</v>
      </c>
      <c r="Q27" s="201">
        <v>0</v>
      </c>
      <c r="R27" s="201">
        <v>0</v>
      </c>
      <c r="S27" s="201">
        <f t="shared" si="2"/>
        <v>0</v>
      </c>
      <c r="T27" s="201">
        <v>6</v>
      </c>
      <c r="U27" s="201">
        <v>0</v>
      </c>
      <c r="V27" s="201"/>
      <c r="W27" s="202">
        <v>0</v>
      </c>
      <c r="X27" s="202">
        <v>0</v>
      </c>
      <c r="Y27" s="202">
        <v>0</v>
      </c>
      <c r="Z27" s="202">
        <v>0</v>
      </c>
      <c r="AA27" s="207">
        <f t="shared" si="3"/>
        <v>0</v>
      </c>
    </row>
    <row r="28" spans="1:28" s="36" customFormat="1" ht="15" x14ac:dyDescent="0.25">
      <c r="A28" s="16">
        <v>19</v>
      </c>
      <c r="B28" s="17" t="s">
        <v>299</v>
      </c>
      <c r="C28" s="18" t="s">
        <v>42</v>
      </c>
      <c r="D28" s="26" t="s">
        <v>75</v>
      </c>
      <c r="E28" s="19" t="s">
        <v>39</v>
      </c>
      <c r="F28" s="16" t="s">
        <v>300</v>
      </c>
      <c r="G28" s="16" t="s">
        <v>40</v>
      </c>
      <c r="H28" s="201">
        <v>1</v>
      </c>
      <c r="I28" s="201">
        <v>0</v>
      </c>
      <c r="J28" s="201">
        <v>1</v>
      </c>
      <c r="K28" s="201">
        <v>90</v>
      </c>
      <c r="L28" s="201">
        <v>700</v>
      </c>
      <c r="M28" s="201">
        <f t="shared" si="4"/>
        <v>790</v>
      </c>
      <c r="N28" s="201">
        <v>19</v>
      </c>
      <c r="O28" s="201">
        <v>0</v>
      </c>
      <c r="P28" s="201">
        <f t="shared" si="1"/>
        <v>19</v>
      </c>
      <c r="Q28" s="201">
        <v>0</v>
      </c>
      <c r="R28" s="201">
        <v>0</v>
      </c>
      <c r="S28" s="201">
        <f t="shared" si="2"/>
        <v>0</v>
      </c>
      <c r="T28" s="201">
        <v>10</v>
      </c>
      <c r="U28" s="201">
        <v>1</v>
      </c>
      <c r="V28" s="208" t="s">
        <v>350</v>
      </c>
      <c r="W28" s="202">
        <v>1098164440</v>
      </c>
      <c r="X28" s="202">
        <v>496903382</v>
      </c>
      <c r="Y28" s="202">
        <v>1325709816</v>
      </c>
      <c r="Z28" s="202">
        <v>193289663</v>
      </c>
      <c r="AA28" s="207">
        <f t="shared" si="3"/>
        <v>1595067822</v>
      </c>
      <c r="AB28" s="37"/>
    </row>
    <row r="29" spans="1:28" s="35" customFormat="1" ht="15" x14ac:dyDescent="0.25">
      <c r="A29" s="16">
        <v>20</v>
      </c>
      <c r="B29" s="17" t="s">
        <v>80</v>
      </c>
      <c r="C29" s="18" t="s">
        <v>42</v>
      </c>
      <c r="D29" s="26" t="s">
        <v>75</v>
      </c>
      <c r="E29" s="19" t="s">
        <v>39</v>
      </c>
      <c r="F29" s="16" t="s">
        <v>81</v>
      </c>
      <c r="G29" s="33" t="s">
        <v>47</v>
      </c>
      <c r="H29" s="201">
        <v>1</v>
      </c>
      <c r="I29" s="201">
        <v>0</v>
      </c>
      <c r="J29" s="201">
        <v>1</v>
      </c>
      <c r="K29" s="201">
        <v>100</v>
      </c>
      <c r="L29" s="201">
        <v>17</v>
      </c>
      <c r="M29" s="201">
        <f t="shared" si="4"/>
        <v>117</v>
      </c>
      <c r="N29" s="201">
        <v>1</v>
      </c>
      <c r="O29" s="201">
        <v>0</v>
      </c>
      <c r="P29" s="201">
        <f t="shared" si="1"/>
        <v>1</v>
      </c>
      <c r="Q29" s="201">
        <v>0</v>
      </c>
      <c r="R29" s="201">
        <v>0</v>
      </c>
      <c r="S29" s="201">
        <f t="shared" si="2"/>
        <v>0</v>
      </c>
      <c r="T29" s="201">
        <v>6</v>
      </c>
      <c r="U29" s="201">
        <v>1</v>
      </c>
      <c r="V29" s="208" t="s">
        <v>351</v>
      </c>
      <c r="W29" s="202">
        <v>2918301304</v>
      </c>
      <c r="X29" s="202">
        <v>2448914267</v>
      </c>
      <c r="Y29" s="202">
        <v>707039484</v>
      </c>
      <c r="Z29" s="202">
        <v>683492527</v>
      </c>
      <c r="AA29" s="207">
        <f t="shared" si="3"/>
        <v>5367215571</v>
      </c>
      <c r="AB29" s="22"/>
    </row>
    <row r="30" spans="1:28" s="22" customFormat="1" ht="15" x14ac:dyDescent="0.25">
      <c r="A30" s="16">
        <v>21</v>
      </c>
      <c r="B30" s="17" t="s">
        <v>82</v>
      </c>
      <c r="C30" s="18" t="s">
        <v>42</v>
      </c>
      <c r="D30" s="26" t="s">
        <v>75</v>
      </c>
      <c r="E30" s="19" t="s">
        <v>39</v>
      </c>
      <c r="F30" s="16" t="s">
        <v>83</v>
      </c>
      <c r="G30" s="16" t="s">
        <v>40</v>
      </c>
      <c r="H30" s="201">
        <v>1</v>
      </c>
      <c r="I30" s="201">
        <v>0</v>
      </c>
      <c r="J30" s="201">
        <v>1</v>
      </c>
      <c r="K30" s="201">
        <v>0</v>
      </c>
      <c r="L30" s="201">
        <v>0</v>
      </c>
      <c r="M30" s="201">
        <f t="shared" si="4"/>
        <v>0</v>
      </c>
      <c r="N30" s="201">
        <v>0</v>
      </c>
      <c r="O30" s="201">
        <v>0</v>
      </c>
      <c r="P30" s="201">
        <f t="shared" si="1"/>
        <v>0</v>
      </c>
      <c r="Q30" s="201">
        <v>0</v>
      </c>
      <c r="R30" s="201">
        <v>0</v>
      </c>
      <c r="S30" s="201">
        <f t="shared" si="2"/>
        <v>0</v>
      </c>
      <c r="T30" s="201">
        <v>6</v>
      </c>
      <c r="U30" s="201">
        <v>0</v>
      </c>
      <c r="V30" s="201"/>
      <c r="W30" s="202">
        <v>0</v>
      </c>
      <c r="X30" s="202">
        <v>0</v>
      </c>
      <c r="Y30" s="202">
        <v>0</v>
      </c>
      <c r="Z30" s="202">
        <v>0</v>
      </c>
      <c r="AA30" s="207">
        <f t="shared" si="3"/>
        <v>0</v>
      </c>
    </row>
    <row r="31" spans="1:28" s="22" customFormat="1" ht="15" x14ac:dyDescent="0.25">
      <c r="A31" s="16">
        <v>22</v>
      </c>
      <c r="B31" s="17" t="s">
        <v>84</v>
      </c>
      <c r="C31" s="18" t="s">
        <v>42</v>
      </c>
      <c r="D31" s="26" t="s">
        <v>75</v>
      </c>
      <c r="E31" s="19" t="s">
        <v>39</v>
      </c>
      <c r="F31" s="16" t="s">
        <v>85</v>
      </c>
      <c r="G31" s="16" t="s">
        <v>40</v>
      </c>
      <c r="H31" s="201">
        <v>1</v>
      </c>
      <c r="I31" s="201">
        <v>0</v>
      </c>
      <c r="J31" s="201">
        <v>1</v>
      </c>
      <c r="K31" s="201">
        <v>0</v>
      </c>
      <c r="L31" s="201">
        <v>0</v>
      </c>
      <c r="M31" s="201">
        <f t="shared" si="4"/>
        <v>0</v>
      </c>
      <c r="N31" s="201">
        <v>0</v>
      </c>
      <c r="O31" s="201">
        <v>0</v>
      </c>
      <c r="P31" s="201">
        <f t="shared" si="1"/>
        <v>0</v>
      </c>
      <c r="Q31" s="201">
        <v>0</v>
      </c>
      <c r="R31" s="201">
        <v>0</v>
      </c>
      <c r="S31" s="201">
        <f t="shared" si="2"/>
        <v>0</v>
      </c>
      <c r="T31" s="201">
        <v>6</v>
      </c>
      <c r="U31" s="201">
        <v>0</v>
      </c>
      <c r="V31" s="201"/>
      <c r="W31" s="202">
        <v>0</v>
      </c>
      <c r="X31" s="202">
        <v>0</v>
      </c>
      <c r="Y31" s="202">
        <v>0</v>
      </c>
      <c r="Z31" s="202">
        <v>0</v>
      </c>
      <c r="AA31" s="207">
        <f t="shared" si="3"/>
        <v>0</v>
      </c>
    </row>
    <row r="32" spans="1:28" s="22" customFormat="1" ht="15" x14ac:dyDescent="0.25">
      <c r="A32" s="16">
        <v>23</v>
      </c>
      <c r="B32" s="17" t="s">
        <v>86</v>
      </c>
      <c r="C32" s="18" t="s">
        <v>42</v>
      </c>
      <c r="D32" s="26" t="s">
        <v>75</v>
      </c>
      <c r="E32" s="19" t="s">
        <v>39</v>
      </c>
      <c r="F32" s="16" t="s">
        <v>87</v>
      </c>
      <c r="G32" s="16" t="s">
        <v>39</v>
      </c>
      <c r="H32" s="201">
        <v>1</v>
      </c>
      <c r="I32" s="201">
        <v>0</v>
      </c>
      <c r="J32" s="201">
        <v>1</v>
      </c>
      <c r="K32" s="201">
        <v>743</v>
      </c>
      <c r="L32" s="201">
        <v>228</v>
      </c>
      <c r="M32" s="201">
        <f t="shared" si="4"/>
        <v>971</v>
      </c>
      <c r="N32" s="201">
        <v>0</v>
      </c>
      <c r="O32" s="201">
        <v>0</v>
      </c>
      <c r="P32" s="201">
        <f t="shared" si="1"/>
        <v>0</v>
      </c>
      <c r="Q32" s="201">
        <v>0</v>
      </c>
      <c r="R32" s="201">
        <v>0</v>
      </c>
      <c r="S32" s="201">
        <f t="shared" si="2"/>
        <v>0</v>
      </c>
      <c r="T32" s="201">
        <v>6</v>
      </c>
      <c r="U32" s="201"/>
      <c r="V32" s="208"/>
      <c r="W32" s="202">
        <v>456339264</v>
      </c>
      <c r="X32" s="202">
        <v>239492000</v>
      </c>
      <c r="Y32" s="202">
        <v>86588534</v>
      </c>
      <c r="Z32" s="202">
        <v>76240455</v>
      </c>
      <c r="AA32" s="207">
        <f t="shared" si="3"/>
        <v>695831264</v>
      </c>
    </row>
    <row r="33" spans="1:28" s="22" customFormat="1" ht="15" x14ac:dyDescent="0.25">
      <c r="A33" s="16">
        <v>24</v>
      </c>
      <c r="B33" s="39" t="s">
        <v>91</v>
      </c>
      <c r="C33" s="18" t="s">
        <v>42</v>
      </c>
      <c r="D33" s="26" t="s">
        <v>90</v>
      </c>
      <c r="E33" s="19" t="s">
        <v>39</v>
      </c>
      <c r="F33" s="40" t="s">
        <v>92</v>
      </c>
      <c r="G33" s="41" t="s">
        <v>47</v>
      </c>
      <c r="H33" s="209">
        <v>1</v>
      </c>
      <c r="I33" s="209">
        <v>0</v>
      </c>
      <c r="J33" s="209">
        <v>1</v>
      </c>
      <c r="K33" s="209">
        <v>0</v>
      </c>
      <c r="L33" s="209">
        <v>0</v>
      </c>
      <c r="M33" s="201">
        <f t="shared" si="4"/>
        <v>0</v>
      </c>
      <c r="N33" s="209">
        <v>0</v>
      </c>
      <c r="O33" s="209">
        <v>0</v>
      </c>
      <c r="P33" s="201">
        <f t="shared" si="1"/>
        <v>0</v>
      </c>
      <c r="Q33" s="209">
        <v>0</v>
      </c>
      <c r="R33" s="209">
        <v>0</v>
      </c>
      <c r="S33" s="201">
        <f t="shared" si="2"/>
        <v>0</v>
      </c>
      <c r="T33" s="209">
        <v>0</v>
      </c>
      <c r="U33" s="209">
        <v>0</v>
      </c>
      <c r="V33" s="209"/>
      <c r="W33" s="207">
        <v>0</v>
      </c>
      <c r="X33" s="207">
        <v>0</v>
      </c>
      <c r="Y33" s="207">
        <v>0</v>
      </c>
      <c r="Z33" s="207">
        <v>0</v>
      </c>
      <c r="AA33" s="207">
        <f t="shared" si="3"/>
        <v>0</v>
      </c>
    </row>
    <row r="34" spans="1:28" s="22" customFormat="1" x14ac:dyDescent="0.25">
      <c r="A34" s="16">
        <v>25</v>
      </c>
      <c r="B34" s="39" t="s">
        <v>93</v>
      </c>
      <c r="C34" s="18" t="s">
        <v>42</v>
      </c>
      <c r="D34" s="18" t="s">
        <v>89</v>
      </c>
      <c r="E34" s="19" t="s">
        <v>39</v>
      </c>
      <c r="F34" s="40" t="s">
        <v>94</v>
      </c>
      <c r="G34" s="41" t="s">
        <v>47</v>
      </c>
      <c r="H34" s="209">
        <v>1</v>
      </c>
      <c r="I34" s="209">
        <v>0</v>
      </c>
      <c r="J34" s="209">
        <v>1</v>
      </c>
      <c r="K34" s="209">
        <v>0</v>
      </c>
      <c r="L34" s="209">
        <v>0</v>
      </c>
      <c r="M34" s="201">
        <f t="shared" si="4"/>
        <v>0</v>
      </c>
      <c r="N34" s="209">
        <v>0</v>
      </c>
      <c r="O34" s="209">
        <v>0</v>
      </c>
      <c r="P34" s="201">
        <f t="shared" si="1"/>
        <v>0</v>
      </c>
      <c r="Q34" s="209">
        <v>0</v>
      </c>
      <c r="R34" s="209">
        <v>0</v>
      </c>
      <c r="S34" s="201">
        <f t="shared" si="2"/>
        <v>0</v>
      </c>
      <c r="T34" s="209">
        <v>6</v>
      </c>
      <c r="U34" s="209">
        <v>0</v>
      </c>
      <c r="V34" s="209"/>
      <c r="W34" s="207">
        <v>0</v>
      </c>
      <c r="X34" s="207">
        <v>0</v>
      </c>
      <c r="Y34" s="207">
        <v>0</v>
      </c>
      <c r="Z34" s="207">
        <v>0</v>
      </c>
      <c r="AA34" s="207">
        <f t="shared" si="3"/>
        <v>0</v>
      </c>
    </row>
    <row r="35" spans="1:28" s="22" customFormat="1" x14ac:dyDescent="0.25">
      <c r="A35" s="16">
        <v>26</v>
      </c>
      <c r="B35" s="39" t="s">
        <v>95</v>
      </c>
      <c r="C35" s="18" t="s">
        <v>42</v>
      </c>
      <c r="D35" s="18" t="s">
        <v>89</v>
      </c>
      <c r="E35" s="19" t="s">
        <v>39</v>
      </c>
      <c r="F35" s="40" t="s">
        <v>96</v>
      </c>
      <c r="G35" s="41" t="s">
        <v>47</v>
      </c>
      <c r="H35" s="209">
        <v>1</v>
      </c>
      <c r="I35" s="209">
        <v>0</v>
      </c>
      <c r="J35" s="209">
        <v>1</v>
      </c>
      <c r="K35" s="209">
        <v>0</v>
      </c>
      <c r="L35" s="209">
        <v>0</v>
      </c>
      <c r="M35" s="201">
        <f t="shared" si="4"/>
        <v>0</v>
      </c>
      <c r="N35" s="209">
        <v>0</v>
      </c>
      <c r="O35" s="209">
        <v>0</v>
      </c>
      <c r="P35" s="201">
        <f t="shared" si="1"/>
        <v>0</v>
      </c>
      <c r="Q35" s="209">
        <v>0</v>
      </c>
      <c r="R35" s="209">
        <v>0</v>
      </c>
      <c r="S35" s="201">
        <f t="shared" si="2"/>
        <v>0</v>
      </c>
      <c r="T35" s="209">
        <v>6</v>
      </c>
      <c r="U35" s="209">
        <v>0</v>
      </c>
      <c r="V35" s="209"/>
      <c r="W35" s="207">
        <v>0</v>
      </c>
      <c r="X35" s="207">
        <v>0</v>
      </c>
      <c r="Y35" s="207">
        <v>0</v>
      </c>
      <c r="Z35" s="207">
        <v>0</v>
      </c>
      <c r="AA35" s="207">
        <f t="shared" si="3"/>
        <v>0</v>
      </c>
    </row>
    <row r="36" spans="1:28" s="35" customFormat="1" ht="15" x14ac:dyDescent="0.25">
      <c r="A36" s="16">
        <v>27</v>
      </c>
      <c r="B36" s="17" t="s">
        <v>97</v>
      </c>
      <c r="C36" s="18" t="s">
        <v>42</v>
      </c>
      <c r="D36" s="26" t="s">
        <v>98</v>
      </c>
      <c r="E36" s="19" t="s">
        <v>39</v>
      </c>
      <c r="F36" s="16" t="s">
        <v>99</v>
      </c>
      <c r="G36" s="33" t="s">
        <v>47</v>
      </c>
      <c r="H36" s="201">
        <v>1</v>
      </c>
      <c r="I36" s="201">
        <v>0</v>
      </c>
      <c r="J36" s="201">
        <v>1</v>
      </c>
      <c r="K36" s="201">
        <v>322</v>
      </c>
      <c r="L36" s="201">
        <v>0</v>
      </c>
      <c r="M36" s="201">
        <f t="shared" si="4"/>
        <v>322</v>
      </c>
      <c r="N36" s="201">
        <v>0</v>
      </c>
      <c r="O36" s="201">
        <v>0</v>
      </c>
      <c r="P36" s="201">
        <f t="shared" si="1"/>
        <v>0</v>
      </c>
      <c r="Q36" s="201">
        <v>0</v>
      </c>
      <c r="R36" s="201">
        <v>0</v>
      </c>
      <c r="S36" s="201">
        <f t="shared" si="2"/>
        <v>0</v>
      </c>
      <c r="T36" s="201">
        <v>8</v>
      </c>
      <c r="U36" s="201">
        <v>1</v>
      </c>
      <c r="V36" s="208" t="s">
        <v>352</v>
      </c>
      <c r="W36" s="202">
        <v>477894583</v>
      </c>
      <c r="X36" s="202">
        <v>70821013</v>
      </c>
      <c r="Y36" s="202">
        <v>78219500</v>
      </c>
      <c r="Z36" s="202">
        <v>24816100</v>
      </c>
      <c r="AA36" s="202">
        <f t="shared" si="3"/>
        <v>548715596</v>
      </c>
    </row>
    <row r="37" spans="1:28" s="22" customFormat="1" ht="15" x14ac:dyDescent="0.25">
      <c r="A37" s="16">
        <v>28</v>
      </c>
      <c r="B37" s="17" t="s">
        <v>305</v>
      </c>
      <c r="C37" s="18" t="s">
        <v>42</v>
      </c>
      <c r="D37" s="26" t="s">
        <v>100</v>
      </c>
      <c r="E37" s="19" t="s">
        <v>39</v>
      </c>
      <c r="F37" s="16" t="s">
        <v>101</v>
      </c>
      <c r="G37" s="33" t="s">
        <v>47</v>
      </c>
      <c r="H37" s="201">
        <v>1</v>
      </c>
      <c r="I37" s="201">
        <v>0</v>
      </c>
      <c r="J37" s="201">
        <v>1</v>
      </c>
      <c r="K37" s="201">
        <v>634</v>
      </c>
      <c r="L37" s="201">
        <v>0</v>
      </c>
      <c r="M37" s="201">
        <f t="shared" si="4"/>
        <v>634</v>
      </c>
      <c r="N37" s="201">
        <v>0</v>
      </c>
      <c r="O37" s="201">
        <v>0</v>
      </c>
      <c r="P37" s="201">
        <f t="shared" si="1"/>
        <v>0</v>
      </c>
      <c r="Q37" s="201">
        <v>0</v>
      </c>
      <c r="R37" s="201">
        <v>0</v>
      </c>
      <c r="S37" s="201">
        <f t="shared" si="2"/>
        <v>0</v>
      </c>
      <c r="T37" s="201">
        <v>6</v>
      </c>
      <c r="U37" s="201">
        <v>1</v>
      </c>
      <c r="V37" s="208" t="s">
        <v>353</v>
      </c>
      <c r="W37" s="202">
        <v>2254764149</v>
      </c>
      <c r="X37" s="202">
        <v>0</v>
      </c>
      <c r="Y37" s="202">
        <v>1208520000</v>
      </c>
      <c r="Z37" s="202">
        <v>353058373</v>
      </c>
      <c r="AA37" s="202">
        <f t="shared" si="3"/>
        <v>2254764149</v>
      </c>
    </row>
    <row r="38" spans="1:28" s="22" customFormat="1" ht="13.5" customHeight="1" x14ac:dyDescent="0.25">
      <c r="A38" s="16">
        <v>29</v>
      </c>
      <c r="B38" s="17" t="s">
        <v>102</v>
      </c>
      <c r="C38" s="18" t="s">
        <v>42</v>
      </c>
      <c r="D38" s="26" t="s">
        <v>45</v>
      </c>
      <c r="E38" s="19" t="s">
        <v>39</v>
      </c>
      <c r="F38" s="44" t="s">
        <v>103</v>
      </c>
      <c r="G38" s="33" t="s">
        <v>69</v>
      </c>
      <c r="H38" s="201">
        <v>1</v>
      </c>
      <c r="I38" s="201">
        <v>0</v>
      </c>
      <c r="J38" s="201">
        <v>1</v>
      </c>
      <c r="K38" s="201">
        <v>0</v>
      </c>
      <c r="L38" s="201">
        <v>0</v>
      </c>
      <c r="M38" s="201">
        <f t="shared" si="4"/>
        <v>0</v>
      </c>
      <c r="N38" s="201">
        <v>0</v>
      </c>
      <c r="O38" s="201">
        <v>0</v>
      </c>
      <c r="P38" s="201">
        <f t="shared" si="1"/>
        <v>0</v>
      </c>
      <c r="Q38" s="201">
        <v>0</v>
      </c>
      <c r="R38" s="201">
        <v>0</v>
      </c>
      <c r="S38" s="201">
        <f t="shared" si="2"/>
        <v>0</v>
      </c>
      <c r="T38" s="201">
        <v>0</v>
      </c>
      <c r="U38" s="201">
        <v>0</v>
      </c>
      <c r="V38" s="201"/>
      <c r="W38" s="202">
        <v>0</v>
      </c>
      <c r="X38" s="202">
        <v>0</v>
      </c>
      <c r="Y38" s="202">
        <v>0</v>
      </c>
      <c r="Z38" s="202">
        <v>0</v>
      </c>
      <c r="AA38" s="202">
        <f t="shared" si="3"/>
        <v>0</v>
      </c>
    </row>
    <row r="39" spans="1:28" s="22" customFormat="1" ht="13.5" customHeight="1" x14ac:dyDescent="0.25">
      <c r="A39" s="16">
        <v>30</v>
      </c>
      <c r="B39" s="17" t="s">
        <v>307</v>
      </c>
      <c r="C39" s="18" t="s">
        <v>42</v>
      </c>
      <c r="D39" s="26" t="s">
        <v>75</v>
      </c>
      <c r="E39" s="19" t="s">
        <v>39</v>
      </c>
      <c r="F39" s="16" t="s">
        <v>308</v>
      </c>
      <c r="G39" s="33" t="s">
        <v>69</v>
      </c>
      <c r="H39" s="201">
        <v>1</v>
      </c>
      <c r="I39" s="201">
        <v>0</v>
      </c>
      <c r="J39" s="201">
        <v>1</v>
      </c>
      <c r="K39" s="201">
        <v>19</v>
      </c>
      <c r="L39" s="201">
        <v>0</v>
      </c>
      <c r="M39" s="201">
        <f t="shared" si="4"/>
        <v>19</v>
      </c>
      <c r="N39" s="201">
        <v>0</v>
      </c>
      <c r="O39" s="201">
        <v>0</v>
      </c>
      <c r="P39" s="201">
        <f t="shared" si="1"/>
        <v>0</v>
      </c>
      <c r="Q39" s="201">
        <v>0</v>
      </c>
      <c r="R39" s="201">
        <v>0</v>
      </c>
      <c r="S39" s="201">
        <f t="shared" si="2"/>
        <v>0</v>
      </c>
      <c r="T39" s="201">
        <v>8</v>
      </c>
      <c r="U39" s="201">
        <v>1</v>
      </c>
      <c r="V39" s="208" t="s">
        <v>354</v>
      </c>
      <c r="W39" s="202">
        <v>256626648</v>
      </c>
      <c r="X39" s="202">
        <v>136800000</v>
      </c>
      <c r="Y39" s="202">
        <v>325354198</v>
      </c>
      <c r="Z39" s="202">
        <v>195376648</v>
      </c>
      <c r="AA39" s="202">
        <f t="shared" si="3"/>
        <v>393426648</v>
      </c>
    </row>
    <row r="40" spans="1:28" s="97" customFormat="1" ht="14.25" customHeight="1" x14ac:dyDescent="0.25">
      <c r="A40" s="211"/>
      <c r="B40" s="212" t="s">
        <v>355</v>
      </c>
      <c r="C40" s="213">
        <f>COUNTIF($C$10:$C$39,B40)</f>
        <v>0</v>
      </c>
      <c r="D40" s="26"/>
      <c r="E40" s="57"/>
      <c r="F40" s="18"/>
      <c r="G40" s="75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5"/>
      <c r="X40" s="215"/>
      <c r="Y40" s="215"/>
      <c r="Z40" s="215"/>
      <c r="AA40" s="202"/>
    </row>
    <row r="41" spans="1:28" s="97" customFormat="1" ht="14.25" customHeight="1" x14ac:dyDescent="0.25">
      <c r="A41" s="211"/>
      <c r="B41" s="212" t="s">
        <v>356</v>
      </c>
      <c r="C41" s="213">
        <f>COUNTIF($C$10:$C$39,B41)</f>
        <v>0</v>
      </c>
      <c r="D41" s="26"/>
      <c r="E41" s="57"/>
      <c r="F41" s="18"/>
      <c r="G41" s="75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5"/>
      <c r="X41" s="215"/>
      <c r="Y41" s="215"/>
      <c r="Z41" s="215"/>
      <c r="AA41" s="202"/>
    </row>
    <row r="42" spans="1:28" s="97" customFormat="1" ht="14.25" customHeight="1" x14ac:dyDescent="0.25">
      <c r="A42" s="211"/>
      <c r="B42" s="212" t="s">
        <v>42</v>
      </c>
      <c r="C42" s="213">
        <f>COUNTIF($C$10:$C$39,B42)</f>
        <v>30</v>
      </c>
      <c r="D42" s="26"/>
      <c r="E42" s="57"/>
      <c r="F42" s="18"/>
      <c r="G42" s="75"/>
      <c r="H42" s="214">
        <f>SUM(H10:H39)</f>
        <v>30</v>
      </c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5"/>
      <c r="X42" s="215"/>
      <c r="Y42" s="215"/>
      <c r="Z42" s="215"/>
      <c r="AA42" s="202"/>
    </row>
    <row r="43" spans="1:28" s="97" customFormat="1" ht="14.25" customHeight="1" x14ac:dyDescent="0.25">
      <c r="A43" s="211"/>
      <c r="B43" s="212" t="s">
        <v>357</v>
      </c>
      <c r="C43" s="213">
        <f>COUNTIF($C$10:$C$39,B43)</f>
        <v>0</v>
      </c>
      <c r="D43" s="26"/>
      <c r="E43" s="57"/>
      <c r="F43" s="18"/>
      <c r="G43" s="75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5"/>
      <c r="X43" s="215"/>
      <c r="Y43" s="215"/>
      <c r="Z43" s="215"/>
      <c r="AA43" s="202"/>
    </row>
    <row r="44" spans="1:28" s="97" customFormat="1" ht="14.25" customHeight="1" x14ac:dyDescent="0.25">
      <c r="A44" s="211"/>
      <c r="B44" s="212" t="s">
        <v>358</v>
      </c>
      <c r="C44" s="213">
        <f>COUNTIF($C$10:$C$39,B44)</f>
        <v>0</v>
      </c>
      <c r="D44" s="26"/>
      <c r="E44" s="57"/>
      <c r="F44" s="18"/>
      <c r="G44" s="75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5"/>
      <c r="X44" s="215"/>
      <c r="Y44" s="215"/>
      <c r="Z44" s="215"/>
      <c r="AA44" s="202"/>
    </row>
    <row r="45" spans="1:28" x14ac:dyDescent="0.25">
      <c r="A45" s="45"/>
      <c r="B45" s="46" t="s">
        <v>104</v>
      </c>
      <c r="C45" s="47">
        <f>SUM(C40:C44)</f>
        <v>30</v>
      </c>
      <c r="D45" s="46"/>
      <c r="E45" s="46"/>
      <c r="F45" s="47" t="s">
        <v>359</v>
      </c>
      <c r="G45" s="48"/>
      <c r="H45" s="49">
        <f t="shared" ref="H45:AA45" si="5">SUM(H10:H39)</f>
        <v>30</v>
      </c>
      <c r="I45" s="49">
        <f t="shared" si="5"/>
        <v>0</v>
      </c>
      <c r="J45" s="49">
        <f t="shared" si="5"/>
        <v>30</v>
      </c>
      <c r="K45" s="49">
        <f t="shared" si="5"/>
        <v>2525</v>
      </c>
      <c r="L45" s="49">
        <f t="shared" si="5"/>
        <v>1274</v>
      </c>
      <c r="M45" s="49">
        <f t="shared" si="5"/>
        <v>3799</v>
      </c>
      <c r="N45" s="49">
        <f t="shared" si="5"/>
        <v>28</v>
      </c>
      <c r="O45" s="49">
        <f t="shared" si="5"/>
        <v>4</v>
      </c>
      <c r="P45" s="49">
        <f t="shared" si="5"/>
        <v>32</v>
      </c>
      <c r="Q45" s="49">
        <f t="shared" si="5"/>
        <v>1</v>
      </c>
      <c r="R45" s="49">
        <f t="shared" si="5"/>
        <v>0</v>
      </c>
      <c r="S45" s="49">
        <f t="shared" si="5"/>
        <v>1</v>
      </c>
      <c r="T45" s="49">
        <f t="shared" si="5"/>
        <v>170</v>
      </c>
      <c r="U45" s="49">
        <f t="shared" si="5"/>
        <v>13</v>
      </c>
      <c r="V45" s="49">
        <f t="shared" si="5"/>
        <v>0</v>
      </c>
      <c r="W45" s="49">
        <f t="shared" si="5"/>
        <v>16143436288</v>
      </c>
      <c r="X45" s="49">
        <f t="shared" si="5"/>
        <v>9110519868</v>
      </c>
      <c r="Y45" s="49">
        <f t="shared" si="5"/>
        <v>12098376181</v>
      </c>
      <c r="Z45" s="49">
        <f t="shared" si="5"/>
        <v>3285206813</v>
      </c>
      <c r="AA45" s="49">
        <f t="shared" si="5"/>
        <v>25253956156</v>
      </c>
      <c r="AB45" s="50">
        <f>AA45</f>
        <v>25253956156</v>
      </c>
    </row>
    <row r="46" spans="1:28" s="221" customFormat="1" ht="15.75" x14ac:dyDescent="0.25">
      <c r="A46" s="216" t="s">
        <v>105</v>
      </c>
      <c r="B46" s="217" t="s">
        <v>106</v>
      </c>
      <c r="C46" s="218"/>
      <c r="D46" s="218"/>
      <c r="E46" s="218"/>
      <c r="F46" s="219"/>
      <c r="G46" s="220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8"/>
      <c r="X46" s="218"/>
      <c r="Y46" s="218"/>
      <c r="Z46" s="218"/>
      <c r="AA46" s="218"/>
    </row>
    <row r="47" spans="1:28" s="22" customFormat="1" ht="15" x14ac:dyDescent="0.25">
      <c r="A47" s="16">
        <v>1</v>
      </c>
      <c r="B47" s="17" t="s">
        <v>109</v>
      </c>
      <c r="C47" s="18" t="s">
        <v>42</v>
      </c>
      <c r="D47" s="26" t="s">
        <v>62</v>
      </c>
      <c r="E47" s="57" t="s">
        <v>107</v>
      </c>
      <c r="F47" s="16" t="s">
        <v>110</v>
      </c>
      <c r="G47" s="33" t="s">
        <v>108</v>
      </c>
      <c r="H47" s="201">
        <v>1</v>
      </c>
      <c r="I47" s="201">
        <v>0</v>
      </c>
      <c r="J47" s="201">
        <v>1</v>
      </c>
      <c r="K47" s="201">
        <v>0</v>
      </c>
      <c r="L47" s="201">
        <v>0</v>
      </c>
      <c r="M47" s="201">
        <f t="shared" ref="M47:M48" si="6">SUM(K47:L47)</f>
        <v>0</v>
      </c>
      <c r="N47" s="201">
        <v>0</v>
      </c>
      <c r="O47" s="201">
        <v>0</v>
      </c>
      <c r="P47" s="201">
        <f t="shared" ref="P47:P48" si="7">SUM(N47:O47)</f>
        <v>0</v>
      </c>
      <c r="Q47" s="201">
        <v>0</v>
      </c>
      <c r="R47" s="201">
        <v>0</v>
      </c>
      <c r="S47" s="201">
        <f t="shared" ref="S47:S48" si="8">SUM(Q47:R47)</f>
        <v>0</v>
      </c>
      <c r="T47" s="201">
        <v>6</v>
      </c>
      <c r="U47" s="201">
        <v>0</v>
      </c>
      <c r="V47" s="201"/>
      <c r="W47" s="202">
        <v>0</v>
      </c>
      <c r="X47" s="202">
        <v>0</v>
      </c>
      <c r="Y47" s="202">
        <v>0</v>
      </c>
      <c r="Z47" s="202">
        <v>0</v>
      </c>
      <c r="AA47" s="202">
        <f>SUM(W47:X47)</f>
        <v>0</v>
      </c>
    </row>
    <row r="48" spans="1:28" s="35" customFormat="1" ht="15" x14ac:dyDescent="0.25">
      <c r="A48" s="16">
        <v>2</v>
      </c>
      <c r="B48" s="17" t="s">
        <v>111</v>
      </c>
      <c r="C48" s="18" t="s">
        <v>42</v>
      </c>
      <c r="D48" s="26" t="s">
        <v>45</v>
      </c>
      <c r="E48" s="57" t="s">
        <v>107</v>
      </c>
      <c r="F48" s="16" t="s">
        <v>112</v>
      </c>
      <c r="G48" s="16" t="s">
        <v>108</v>
      </c>
      <c r="H48" s="201">
        <v>1</v>
      </c>
      <c r="I48" s="201">
        <v>0</v>
      </c>
      <c r="J48" s="201">
        <v>1</v>
      </c>
      <c r="K48" s="201">
        <v>46</v>
      </c>
      <c r="L48" s="201">
        <v>55</v>
      </c>
      <c r="M48" s="201">
        <f t="shared" si="6"/>
        <v>101</v>
      </c>
      <c r="N48" s="201">
        <v>0</v>
      </c>
      <c r="O48" s="201">
        <v>1</v>
      </c>
      <c r="P48" s="201">
        <f t="shared" si="7"/>
        <v>1</v>
      </c>
      <c r="Q48" s="201">
        <v>0</v>
      </c>
      <c r="R48" s="201">
        <v>0</v>
      </c>
      <c r="S48" s="201">
        <f t="shared" si="8"/>
        <v>0</v>
      </c>
      <c r="T48" s="201">
        <v>8</v>
      </c>
      <c r="U48" s="201">
        <v>1</v>
      </c>
      <c r="V48" s="208" t="s">
        <v>349</v>
      </c>
      <c r="W48" s="202">
        <v>745023446</v>
      </c>
      <c r="X48" s="202">
        <v>1156742328</v>
      </c>
      <c r="Y48" s="202">
        <v>198000000</v>
      </c>
      <c r="Z48" s="202">
        <v>91800000</v>
      </c>
      <c r="AA48" s="202">
        <f t="shared" ref="AA48" si="9">SUM(W48:X48)</f>
        <v>1901765774</v>
      </c>
    </row>
    <row r="49" spans="1:29" s="97" customFormat="1" ht="15" x14ac:dyDescent="0.25">
      <c r="A49" s="18"/>
      <c r="B49" s="222" t="s">
        <v>355</v>
      </c>
      <c r="C49" s="223">
        <f>COUNTIF($C$47:$C$48,B49)</f>
        <v>0</v>
      </c>
      <c r="D49" s="26"/>
      <c r="E49" s="57"/>
      <c r="F49" s="224"/>
      <c r="G49" s="75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5"/>
      <c r="X49" s="215"/>
      <c r="Y49" s="215"/>
      <c r="Z49" s="215"/>
      <c r="AA49" s="215"/>
    </row>
    <row r="50" spans="1:29" s="97" customFormat="1" ht="15" x14ac:dyDescent="0.25">
      <c r="A50" s="18"/>
      <c r="B50" s="222" t="s">
        <v>356</v>
      </c>
      <c r="C50" s="223">
        <f>COUNTIF($C$47:$C$48,B50)</f>
        <v>0</v>
      </c>
      <c r="D50" s="26"/>
      <c r="E50" s="57"/>
      <c r="F50" s="224"/>
      <c r="G50" s="75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5"/>
      <c r="X50" s="215"/>
      <c r="Y50" s="215"/>
      <c r="Z50" s="215"/>
      <c r="AA50" s="215"/>
    </row>
    <row r="51" spans="1:29" s="97" customFormat="1" ht="15" x14ac:dyDescent="0.25">
      <c r="A51" s="18"/>
      <c r="B51" s="222" t="s">
        <v>42</v>
      </c>
      <c r="C51" s="223">
        <f>COUNTIF($C$47:$C$48,B51)</f>
        <v>2</v>
      </c>
      <c r="D51" s="26"/>
      <c r="E51" s="57"/>
      <c r="F51" s="224"/>
      <c r="G51" s="75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5"/>
      <c r="X51" s="215"/>
      <c r="Y51" s="215"/>
      <c r="Z51" s="215"/>
      <c r="AA51" s="215"/>
    </row>
    <row r="52" spans="1:29" s="97" customFormat="1" ht="15" x14ac:dyDescent="0.25">
      <c r="A52" s="18"/>
      <c r="B52" s="222" t="s">
        <v>357</v>
      </c>
      <c r="C52" s="223">
        <f>COUNTIF($C$47:$C$48,B52)</f>
        <v>0</v>
      </c>
      <c r="D52" s="26"/>
      <c r="E52" s="57"/>
      <c r="F52" s="224"/>
      <c r="G52" s="75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5"/>
      <c r="X52" s="215"/>
      <c r="Y52" s="215"/>
      <c r="Z52" s="215"/>
      <c r="AA52" s="215"/>
    </row>
    <row r="53" spans="1:29" s="97" customFormat="1" ht="15" x14ac:dyDescent="0.25">
      <c r="A53" s="18"/>
      <c r="B53" s="222" t="s">
        <v>358</v>
      </c>
      <c r="C53" s="223">
        <f>COUNTIF($C$47:$C$48,B53)</f>
        <v>0</v>
      </c>
      <c r="D53" s="26"/>
      <c r="E53" s="57"/>
      <c r="F53" s="224"/>
      <c r="G53" s="75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5"/>
      <c r="X53" s="215"/>
      <c r="Y53" s="215"/>
      <c r="Z53" s="215"/>
      <c r="AA53" s="215"/>
    </row>
    <row r="54" spans="1:29" x14ac:dyDescent="0.25">
      <c r="A54" s="19"/>
      <c r="B54" s="225" t="s">
        <v>113</v>
      </c>
      <c r="C54" s="47">
        <f>SUM(C49:C53)</f>
        <v>2</v>
      </c>
      <c r="D54" s="46"/>
      <c r="E54" s="46"/>
      <c r="F54" s="47" t="s">
        <v>360</v>
      </c>
      <c r="G54" s="48"/>
      <c r="H54" s="49">
        <f t="shared" ref="H54:AA54" si="10">SUM(H47:H48)</f>
        <v>2</v>
      </c>
      <c r="I54" s="49">
        <f t="shared" si="10"/>
        <v>0</v>
      </c>
      <c r="J54" s="49">
        <f t="shared" si="10"/>
        <v>2</v>
      </c>
      <c r="K54" s="49">
        <f t="shared" si="10"/>
        <v>46</v>
      </c>
      <c r="L54" s="49">
        <f t="shared" si="10"/>
        <v>55</v>
      </c>
      <c r="M54" s="49">
        <f t="shared" si="10"/>
        <v>101</v>
      </c>
      <c r="N54" s="49">
        <f t="shared" si="10"/>
        <v>0</v>
      </c>
      <c r="O54" s="49">
        <f t="shared" si="10"/>
        <v>1</v>
      </c>
      <c r="P54" s="49">
        <f t="shared" si="10"/>
        <v>1</v>
      </c>
      <c r="Q54" s="49">
        <f t="shared" si="10"/>
        <v>0</v>
      </c>
      <c r="R54" s="49">
        <f t="shared" si="10"/>
        <v>0</v>
      </c>
      <c r="S54" s="49">
        <f t="shared" si="10"/>
        <v>0</v>
      </c>
      <c r="T54" s="49">
        <f t="shared" si="10"/>
        <v>14</v>
      </c>
      <c r="U54" s="49">
        <f t="shared" si="10"/>
        <v>1</v>
      </c>
      <c r="V54" s="49">
        <f t="shared" si="10"/>
        <v>0</v>
      </c>
      <c r="W54" s="49">
        <f t="shared" si="10"/>
        <v>745023446</v>
      </c>
      <c r="X54" s="49">
        <f t="shared" si="10"/>
        <v>1156742328</v>
      </c>
      <c r="Y54" s="49">
        <f t="shared" si="10"/>
        <v>198000000</v>
      </c>
      <c r="Z54" s="49">
        <f t="shared" si="10"/>
        <v>91800000</v>
      </c>
      <c r="AA54" s="49">
        <f t="shared" si="10"/>
        <v>1901765774</v>
      </c>
      <c r="AB54" s="50">
        <f>AA54</f>
        <v>1901765774</v>
      </c>
    </row>
    <row r="55" spans="1:29" s="56" customFormat="1" x14ac:dyDescent="0.25">
      <c r="A55" s="51" t="s">
        <v>114</v>
      </c>
      <c r="B55" s="52" t="s">
        <v>115</v>
      </c>
      <c r="C55" s="53"/>
      <c r="D55" s="53"/>
      <c r="E55" s="53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3"/>
      <c r="X55" s="53"/>
      <c r="Y55" s="53"/>
      <c r="Z55" s="53"/>
      <c r="AA55" s="53"/>
      <c r="AC55" s="226"/>
    </row>
    <row r="56" spans="1:29" s="22" customFormat="1" x14ac:dyDescent="0.25">
      <c r="A56" s="16">
        <v>1</v>
      </c>
      <c r="B56" s="17" t="s">
        <v>116</v>
      </c>
      <c r="C56" s="18" t="s">
        <v>42</v>
      </c>
      <c r="D56" s="18" t="s">
        <v>38</v>
      </c>
      <c r="E56" s="57" t="s">
        <v>117</v>
      </c>
      <c r="F56" s="16" t="s">
        <v>118</v>
      </c>
      <c r="G56" s="16" t="s">
        <v>119</v>
      </c>
      <c r="H56" s="201">
        <v>1</v>
      </c>
      <c r="I56" s="201">
        <v>0</v>
      </c>
      <c r="J56" s="201">
        <v>1</v>
      </c>
      <c r="K56" s="201">
        <v>0</v>
      </c>
      <c r="L56" s="201">
        <v>0</v>
      </c>
      <c r="M56" s="201">
        <f t="shared" ref="M56:M57" si="11">SUM(K56:L56)</f>
        <v>0</v>
      </c>
      <c r="N56" s="201">
        <v>0</v>
      </c>
      <c r="O56" s="201">
        <v>0</v>
      </c>
      <c r="P56" s="201">
        <f t="shared" ref="P56:P57" si="12">SUM(N56:O56)</f>
        <v>0</v>
      </c>
      <c r="Q56" s="201">
        <v>0</v>
      </c>
      <c r="R56" s="201">
        <v>0</v>
      </c>
      <c r="S56" s="201">
        <f t="shared" ref="S56:S57" si="13">SUM(Q56:R56)</f>
        <v>0</v>
      </c>
      <c r="T56" s="201">
        <v>6</v>
      </c>
      <c r="U56" s="201">
        <v>0</v>
      </c>
      <c r="V56" s="201"/>
      <c r="W56" s="202">
        <v>0</v>
      </c>
      <c r="X56" s="202">
        <v>0</v>
      </c>
      <c r="Y56" s="202">
        <v>0</v>
      </c>
      <c r="Z56" s="202">
        <v>0</v>
      </c>
      <c r="AA56" s="202">
        <f t="shared" ref="AA56:AA57" si="14">SUM(W56:X56)</f>
        <v>0</v>
      </c>
      <c r="AC56" s="203"/>
    </row>
    <row r="57" spans="1:29" s="22" customFormat="1" ht="15" x14ac:dyDescent="0.25">
      <c r="A57" s="16">
        <v>2</v>
      </c>
      <c r="B57" s="39" t="s">
        <v>120</v>
      </c>
      <c r="C57" s="59" t="s">
        <v>42</v>
      </c>
      <c r="D57" s="26" t="s">
        <v>62</v>
      </c>
      <c r="E57" s="57" t="s">
        <v>117</v>
      </c>
      <c r="F57" s="40" t="s">
        <v>121</v>
      </c>
      <c r="G57" s="40" t="s">
        <v>119</v>
      </c>
      <c r="H57" s="209">
        <v>1</v>
      </c>
      <c r="I57" s="209">
        <v>0</v>
      </c>
      <c r="J57" s="209">
        <v>1</v>
      </c>
      <c r="K57" s="209">
        <v>0</v>
      </c>
      <c r="L57" s="209">
        <v>0</v>
      </c>
      <c r="M57" s="201">
        <f t="shared" si="11"/>
        <v>0</v>
      </c>
      <c r="N57" s="209">
        <v>0</v>
      </c>
      <c r="O57" s="209">
        <v>0</v>
      </c>
      <c r="P57" s="201">
        <f t="shared" si="12"/>
        <v>0</v>
      </c>
      <c r="Q57" s="209">
        <v>0</v>
      </c>
      <c r="R57" s="209">
        <v>0</v>
      </c>
      <c r="S57" s="201">
        <f t="shared" si="13"/>
        <v>0</v>
      </c>
      <c r="T57" s="209">
        <v>6</v>
      </c>
      <c r="U57" s="209">
        <v>0</v>
      </c>
      <c r="V57" s="209"/>
      <c r="W57" s="207">
        <v>0</v>
      </c>
      <c r="X57" s="207">
        <v>0</v>
      </c>
      <c r="Y57" s="207">
        <v>0</v>
      </c>
      <c r="Z57" s="207">
        <v>0</v>
      </c>
      <c r="AA57" s="207">
        <f t="shared" si="14"/>
        <v>0</v>
      </c>
    </row>
    <row r="58" spans="1:29" s="22" customFormat="1" ht="16.5" customHeight="1" x14ac:dyDescent="0.25">
      <c r="A58" s="227"/>
      <c r="B58" s="222" t="s">
        <v>355</v>
      </c>
      <c r="C58" s="223">
        <f>COUNTIF($C$56:$C$57,B58)</f>
        <v>0</v>
      </c>
      <c r="D58" s="228"/>
      <c r="E58" s="229"/>
      <c r="F58" s="230"/>
      <c r="G58" s="230"/>
      <c r="H58" s="231"/>
      <c r="I58" s="231"/>
      <c r="J58" s="231"/>
      <c r="K58" s="231"/>
      <c r="L58" s="231"/>
      <c r="M58" s="232"/>
      <c r="N58" s="231"/>
      <c r="O58" s="231"/>
      <c r="P58" s="232"/>
      <c r="Q58" s="231"/>
      <c r="R58" s="231"/>
      <c r="S58" s="232"/>
      <c r="T58" s="231"/>
      <c r="U58" s="231"/>
      <c r="V58" s="231"/>
      <c r="W58" s="233"/>
      <c r="X58" s="233"/>
      <c r="Y58" s="233"/>
      <c r="Z58" s="233"/>
      <c r="AA58" s="234"/>
    </row>
    <row r="59" spans="1:29" s="22" customFormat="1" ht="16.5" customHeight="1" x14ac:dyDescent="0.25">
      <c r="A59" s="227"/>
      <c r="B59" s="222" t="s">
        <v>356</v>
      </c>
      <c r="C59" s="223">
        <f>COUNTIF($C$56:$C$57,B59)</f>
        <v>0</v>
      </c>
      <c r="D59" s="228"/>
      <c r="E59" s="229"/>
      <c r="F59" s="230"/>
      <c r="G59" s="230"/>
      <c r="H59" s="231"/>
      <c r="I59" s="231"/>
      <c r="J59" s="231"/>
      <c r="K59" s="231"/>
      <c r="L59" s="231"/>
      <c r="M59" s="232"/>
      <c r="N59" s="231"/>
      <c r="O59" s="231"/>
      <c r="P59" s="232"/>
      <c r="Q59" s="231"/>
      <c r="R59" s="231"/>
      <c r="S59" s="232"/>
      <c r="T59" s="231"/>
      <c r="U59" s="231"/>
      <c r="V59" s="231"/>
      <c r="W59" s="233"/>
      <c r="X59" s="233"/>
      <c r="Y59" s="233"/>
      <c r="Z59" s="233"/>
      <c r="AA59" s="234"/>
    </row>
    <row r="60" spans="1:29" s="22" customFormat="1" ht="16.5" customHeight="1" x14ac:dyDescent="0.25">
      <c r="A60" s="227"/>
      <c r="B60" s="222" t="s">
        <v>42</v>
      </c>
      <c r="C60" s="223">
        <f>COUNTIF($C$56:$C$57,B60)</f>
        <v>2</v>
      </c>
      <c r="D60" s="228"/>
      <c r="E60" s="229"/>
      <c r="F60" s="230"/>
      <c r="G60" s="230"/>
      <c r="H60" s="231"/>
      <c r="I60" s="231"/>
      <c r="J60" s="231"/>
      <c r="K60" s="231"/>
      <c r="L60" s="231"/>
      <c r="M60" s="232"/>
      <c r="N60" s="231"/>
      <c r="O60" s="231"/>
      <c r="P60" s="232"/>
      <c r="Q60" s="231"/>
      <c r="R60" s="231"/>
      <c r="S60" s="232"/>
      <c r="T60" s="231"/>
      <c r="U60" s="231"/>
      <c r="V60" s="231"/>
      <c r="W60" s="233"/>
      <c r="X60" s="233"/>
      <c r="Y60" s="233"/>
      <c r="Z60" s="233"/>
      <c r="AA60" s="234"/>
    </row>
    <row r="61" spans="1:29" s="22" customFormat="1" ht="16.5" customHeight="1" x14ac:dyDescent="0.25">
      <c r="A61" s="227"/>
      <c r="B61" s="222" t="s">
        <v>357</v>
      </c>
      <c r="C61" s="223">
        <f>COUNTIF($C$56:$C$57,B61)</f>
        <v>0</v>
      </c>
      <c r="D61" s="228"/>
      <c r="E61" s="229"/>
      <c r="F61" s="230"/>
      <c r="G61" s="230"/>
      <c r="H61" s="231"/>
      <c r="I61" s="231"/>
      <c r="J61" s="231"/>
      <c r="K61" s="231"/>
      <c r="L61" s="231"/>
      <c r="M61" s="232"/>
      <c r="N61" s="231"/>
      <c r="O61" s="231"/>
      <c r="P61" s="232"/>
      <c r="Q61" s="231"/>
      <c r="R61" s="231"/>
      <c r="S61" s="232"/>
      <c r="T61" s="231"/>
      <c r="U61" s="231"/>
      <c r="V61" s="231"/>
      <c r="W61" s="233"/>
      <c r="X61" s="233"/>
      <c r="Y61" s="233"/>
      <c r="Z61" s="233"/>
      <c r="AA61" s="234"/>
    </row>
    <row r="62" spans="1:29" s="22" customFormat="1" ht="16.5" customHeight="1" x14ac:dyDescent="0.25">
      <c r="A62" s="227"/>
      <c r="B62" s="222" t="s">
        <v>358</v>
      </c>
      <c r="C62" s="223">
        <f>COUNTIF($C$56:$C$57,B62)</f>
        <v>0</v>
      </c>
      <c r="D62" s="228"/>
      <c r="E62" s="229"/>
      <c r="F62" s="230"/>
      <c r="G62" s="230"/>
      <c r="H62" s="231"/>
      <c r="I62" s="231"/>
      <c r="J62" s="231"/>
      <c r="K62" s="231"/>
      <c r="L62" s="231"/>
      <c r="M62" s="232"/>
      <c r="N62" s="231"/>
      <c r="O62" s="231"/>
      <c r="P62" s="232"/>
      <c r="Q62" s="231"/>
      <c r="R62" s="231"/>
      <c r="S62" s="232"/>
      <c r="T62" s="231"/>
      <c r="U62" s="231"/>
      <c r="V62" s="231"/>
      <c r="W62" s="233"/>
      <c r="X62" s="233"/>
      <c r="Y62" s="233"/>
      <c r="Z62" s="233"/>
      <c r="AA62" s="234"/>
    </row>
    <row r="63" spans="1:29" ht="27.95" customHeight="1" x14ac:dyDescent="0.25">
      <c r="A63" s="16"/>
      <c r="B63" s="225" t="s">
        <v>122</v>
      </c>
      <c r="C63" s="47">
        <f>SUM(C58:C62)</f>
        <v>2</v>
      </c>
      <c r="D63" s="46"/>
      <c r="E63" s="46"/>
      <c r="F63" s="47" t="s">
        <v>361</v>
      </c>
      <c r="G63" s="60"/>
      <c r="H63" s="49">
        <f t="shared" ref="H63:AA63" si="15">SUM(H56:H57)</f>
        <v>2</v>
      </c>
      <c r="I63" s="49">
        <f t="shared" si="15"/>
        <v>0</v>
      </c>
      <c r="J63" s="49">
        <f t="shared" si="15"/>
        <v>2</v>
      </c>
      <c r="K63" s="49">
        <f t="shared" si="15"/>
        <v>0</v>
      </c>
      <c r="L63" s="49">
        <f t="shared" si="15"/>
        <v>0</v>
      </c>
      <c r="M63" s="49">
        <f t="shared" si="15"/>
        <v>0</v>
      </c>
      <c r="N63" s="49">
        <f t="shared" si="15"/>
        <v>0</v>
      </c>
      <c r="O63" s="49">
        <f t="shared" si="15"/>
        <v>0</v>
      </c>
      <c r="P63" s="49">
        <f t="shared" si="15"/>
        <v>0</v>
      </c>
      <c r="Q63" s="49">
        <f t="shared" si="15"/>
        <v>0</v>
      </c>
      <c r="R63" s="49">
        <f t="shared" si="15"/>
        <v>0</v>
      </c>
      <c r="S63" s="49">
        <f t="shared" si="15"/>
        <v>0</v>
      </c>
      <c r="T63" s="49">
        <f t="shared" si="15"/>
        <v>12</v>
      </c>
      <c r="U63" s="49">
        <f t="shared" si="15"/>
        <v>0</v>
      </c>
      <c r="V63" s="49">
        <f t="shared" si="15"/>
        <v>0</v>
      </c>
      <c r="W63" s="49">
        <f t="shared" si="15"/>
        <v>0</v>
      </c>
      <c r="X63" s="49">
        <f t="shared" si="15"/>
        <v>0</v>
      </c>
      <c r="Y63" s="49">
        <f t="shared" si="15"/>
        <v>0</v>
      </c>
      <c r="Z63" s="49">
        <f t="shared" si="15"/>
        <v>0</v>
      </c>
      <c r="AA63" s="49">
        <f t="shared" si="15"/>
        <v>0</v>
      </c>
      <c r="AB63" s="50">
        <f>AA63</f>
        <v>0</v>
      </c>
    </row>
    <row r="64" spans="1:29" s="56" customFormat="1" x14ac:dyDescent="0.25">
      <c r="A64" s="61" t="s">
        <v>123</v>
      </c>
      <c r="B64" s="62" t="s">
        <v>124</v>
      </c>
      <c r="C64" s="62"/>
      <c r="D64" s="62"/>
      <c r="E64" s="62"/>
      <c r="F64" s="63"/>
      <c r="G64" s="61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8" s="22" customFormat="1" x14ac:dyDescent="0.25">
      <c r="A65" s="27">
        <v>1</v>
      </c>
      <c r="B65" s="24" t="s">
        <v>125</v>
      </c>
      <c r="C65" s="25" t="s">
        <v>42</v>
      </c>
      <c r="D65" s="25" t="s">
        <v>38</v>
      </c>
      <c r="E65" s="65" t="s">
        <v>126</v>
      </c>
      <c r="F65" s="27" t="s">
        <v>127</v>
      </c>
      <c r="G65" s="28" t="s">
        <v>128</v>
      </c>
      <c r="H65" s="204">
        <v>1</v>
      </c>
      <c r="I65" s="204">
        <v>0</v>
      </c>
      <c r="J65" s="204">
        <v>1</v>
      </c>
      <c r="K65" s="204">
        <v>0</v>
      </c>
      <c r="L65" s="204">
        <v>0</v>
      </c>
      <c r="M65" s="201">
        <f t="shared" ref="M65:M66" si="16">SUM(K65:L65)</f>
        <v>0</v>
      </c>
      <c r="N65" s="204">
        <v>0</v>
      </c>
      <c r="O65" s="204">
        <v>0</v>
      </c>
      <c r="P65" s="201">
        <f t="shared" ref="P65:P66" si="17">SUM(N65:O65)</f>
        <v>0</v>
      </c>
      <c r="Q65" s="204">
        <v>0</v>
      </c>
      <c r="R65" s="204">
        <v>0</v>
      </c>
      <c r="S65" s="201">
        <f t="shared" ref="S65:S66" si="18">SUM(Q65:R65)</f>
        <v>0</v>
      </c>
      <c r="T65" s="204">
        <v>6</v>
      </c>
      <c r="U65" s="204">
        <v>0</v>
      </c>
      <c r="V65" s="204"/>
      <c r="W65" s="206">
        <v>0</v>
      </c>
      <c r="X65" s="206">
        <v>0</v>
      </c>
      <c r="Y65" s="206">
        <v>0</v>
      </c>
      <c r="Z65" s="206">
        <v>0</v>
      </c>
      <c r="AA65" s="202">
        <f t="shared" ref="AA65:AA66" si="19">SUM(W65:X65)</f>
        <v>0</v>
      </c>
    </row>
    <row r="66" spans="1:28" s="22" customFormat="1" x14ac:dyDescent="0.25">
      <c r="A66" s="16">
        <v>2</v>
      </c>
      <c r="B66" s="17" t="s">
        <v>129</v>
      </c>
      <c r="C66" s="18" t="s">
        <v>42</v>
      </c>
      <c r="D66" s="18" t="s">
        <v>90</v>
      </c>
      <c r="E66" s="65" t="s">
        <v>126</v>
      </c>
      <c r="F66" s="16" t="s">
        <v>130</v>
      </c>
      <c r="G66" s="33" t="s">
        <v>128</v>
      </c>
      <c r="H66" s="201">
        <v>1</v>
      </c>
      <c r="I66" s="201">
        <v>0</v>
      </c>
      <c r="J66" s="201">
        <v>1</v>
      </c>
      <c r="K66" s="201">
        <v>0</v>
      </c>
      <c r="L66" s="201">
        <v>0</v>
      </c>
      <c r="M66" s="201">
        <f t="shared" si="16"/>
        <v>0</v>
      </c>
      <c r="N66" s="201">
        <v>0</v>
      </c>
      <c r="O66" s="201">
        <v>0</v>
      </c>
      <c r="P66" s="201">
        <f t="shared" si="17"/>
        <v>0</v>
      </c>
      <c r="Q66" s="201">
        <v>0</v>
      </c>
      <c r="R66" s="201">
        <v>0</v>
      </c>
      <c r="S66" s="201">
        <f t="shared" si="18"/>
        <v>0</v>
      </c>
      <c r="T66" s="201">
        <v>6</v>
      </c>
      <c r="U66" s="201">
        <v>0</v>
      </c>
      <c r="V66" s="201"/>
      <c r="W66" s="202">
        <v>0</v>
      </c>
      <c r="X66" s="202">
        <v>0</v>
      </c>
      <c r="Y66" s="202">
        <v>0</v>
      </c>
      <c r="Z66" s="202">
        <v>0</v>
      </c>
      <c r="AA66" s="202">
        <f t="shared" si="19"/>
        <v>0</v>
      </c>
    </row>
    <row r="67" spans="1:28" s="22" customFormat="1" ht="15" x14ac:dyDescent="0.25">
      <c r="A67" s="16"/>
      <c r="B67" s="222" t="s">
        <v>355</v>
      </c>
      <c r="C67" s="223">
        <f>COUNTIF($C$65:$C$66,B67)</f>
        <v>0</v>
      </c>
      <c r="D67" s="18"/>
      <c r="E67" s="65"/>
      <c r="F67" s="16"/>
      <c r="G67" s="33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2"/>
      <c r="X67" s="202"/>
      <c r="Y67" s="202"/>
      <c r="Z67" s="202"/>
      <c r="AA67" s="202"/>
    </row>
    <row r="68" spans="1:28" s="22" customFormat="1" ht="15" x14ac:dyDescent="0.25">
      <c r="A68" s="16"/>
      <c r="B68" s="222" t="s">
        <v>356</v>
      </c>
      <c r="C68" s="223">
        <f>COUNTIF($C$65:$C$66,B68)</f>
        <v>0</v>
      </c>
      <c r="D68" s="18"/>
      <c r="E68" s="65"/>
      <c r="F68" s="16"/>
      <c r="G68" s="33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2"/>
      <c r="X68" s="202"/>
      <c r="Y68" s="202"/>
      <c r="Z68" s="202"/>
      <c r="AA68" s="202"/>
    </row>
    <row r="69" spans="1:28" s="22" customFormat="1" ht="15" x14ac:dyDescent="0.25">
      <c r="A69" s="16"/>
      <c r="B69" s="222" t="s">
        <v>42</v>
      </c>
      <c r="C69" s="223">
        <f>COUNTIF($C$65:$C$66,B69)</f>
        <v>2</v>
      </c>
      <c r="D69" s="18"/>
      <c r="E69" s="65"/>
      <c r="F69" s="16"/>
      <c r="G69" s="33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2"/>
      <c r="X69" s="202"/>
      <c r="Y69" s="202"/>
      <c r="Z69" s="202"/>
      <c r="AA69" s="202"/>
    </row>
    <row r="70" spans="1:28" s="22" customFormat="1" ht="15" x14ac:dyDescent="0.25">
      <c r="A70" s="16"/>
      <c r="B70" s="222" t="s">
        <v>357</v>
      </c>
      <c r="C70" s="223">
        <f>COUNTIF($C$65:$C$66,B70)</f>
        <v>0</v>
      </c>
      <c r="D70" s="18"/>
      <c r="E70" s="65"/>
      <c r="F70" s="16"/>
      <c r="G70" s="33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2"/>
      <c r="X70" s="202"/>
      <c r="Y70" s="202"/>
      <c r="Z70" s="202"/>
      <c r="AA70" s="202"/>
    </row>
    <row r="71" spans="1:28" s="22" customFormat="1" ht="15" x14ac:dyDescent="0.25">
      <c r="A71" s="16"/>
      <c r="B71" s="222" t="s">
        <v>358</v>
      </c>
      <c r="C71" s="223">
        <f>COUNTIF($C$65:$C$66,B71)</f>
        <v>0</v>
      </c>
      <c r="D71" s="18"/>
      <c r="E71" s="65"/>
      <c r="F71" s="16"/>
      <c r="G71" s="33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2"/>
      <c r="X71" s="202"/>
      <c r="Y71" s="202"/>
      <c r="Z71" s="202"/>
      <c r="AA71" s="202"/>
    </row>
    <row r="72" spans="1:28" x14ac:dyDescent="0.25">
      <c r="A72" s="16"/>
      <c r="B72" s="46" t="s">
        <v>131</v>
      </c>
      <c r="C72" s="47">
        <f>SUM(C67:C71)</f>
        <v>2</v>
      </c>
      <c r="D72" s="46"/>
      <c r="E72" s="46"/>
      <c r="F72" s="47" t="s">
        <v>362</v>
      </c>
      <c r="G72" s="60"/>
      <c r="H72" s="49">
        <f t="shared" ref="H72:AA72" si="20">SUM(H65:H66)</f>
        <v>2</v>
      </c>
      <c r="I72" s="49">
        <f t="shared" si="20"/>
        <v>0</v>
      </c>
      <c r="J72" s="49">
        <f t="shared" si="20"/>
        <v>2</v>
      </c>
      <c r="K72" s="49">
        <f t="shared" si="20"/>
        <v>0</v>
      </c>
      <c r="L72" s="49">
        <f t="shared" si="20"/>
        <v>0</v>
      </c>
      <c r="M72" s="49">
        <f t="shared" si="20"/>
        <v>0</v>
      </c>
      <c r="N72" s="49">
        <f t="shared" si="20"/>
        <v>0</v>
      </c>
      <c r="O72" s="49">
        <f t="shared" si="20"/>
        <v>0</v>
      </c>
      <c r="P72" s="49">
        <f t="shared" si="20"/>
        <v>0</v>
      </c>
      <c r="Q72" s="49">
        <f t="shared" si="20"/>
        <v>0</v>
      </c>
      <c r="R72" s="49">
        <f t="shared" si="20"/>
        <v>0</v>
      </c>
      <c r="S72" s="49">
        <f t="shared" si="20"/>
        <v>0</v>
      </c>
      <c r="T72" s="49">
        <f t="shared" si="20"/>
        <v>12</v>
      </c>
      <c r="U72" s="49">
        <f t="shared" si="20"/>
        <v>0</v>
      </c>
      <c r="V72" s="49">
        <f t="shared" si="20"/>
        <v>0</v>
      </c>
      <c r="W72" s="49">
        <f t="shared" si="20"/>
        <v>0</v>
      </c>
      <c r="X72" s="49">
        <f t="shared" si="20"/>
        <v>0</v>
      </c>
      <c r="Y72" s="49">
        <f t="shared" si="20"/>
        <v>0</v>
      </c>
      <c r="Z72" s="49">
        <f t="shared" si="20"/>
        <v>0</v>
      </c>
      <c r="AA72" s="49">
        <f t="shared" si="20"/>
        <v>0</v>
      </c>
      <c r="AB72" s="66">
        <f>AA72</f>
        <v>0</v>
      </c>
    </row>
    <row r="73" spans="1:28" s="56" customFormat="1" x14ac:dyDescent="0.25">
      <c r="A73" s="51" t="s">
        <v>132</v>
      </c>
      <c r="B73" s="52" t="s">
        <v>133</v>
      </c>
      <c r="C73" s="52"/>
      <c r="D73" s="52"/>
      <c r="E73" s="52"/>
      <c r="F73" s="67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3"/>
      <c r="X73" s="53"/>
      <c r="Y73" s="53"/>
      <c r="Z73" s="53"/>
      <c r="AA73" s="53"/>
    </row>
    <row r="74" spans="1:28" s="22" customFormat="1" ht="15" x14ac:dyDescent="0.25">
      <c r="A74" s="16">
        <v>1</v>
      </c>
      <c r="B74" s="17" t="s">
        <v>136</v>
      </c>
      <c r="C74" s="18" t="s">
        <v>42</v>
      </c>
      <c r="D74" s="26" t="s">
        <v>45</v>
      </c>
      <c r="E74" s="57" t="s">
        <v>134</v>
      </c>
      <c r="F74" s="16" t="s">
        <v>137</v>
      </c>
      <c r="G74" s="33" t="s">
        <v>135</v>
      </c>
      <c r="H74" s="201">
        <v>1</v>
      </c>
      <c r="I74" s="201">
        <v>0</v>
      </c>
      <c r="J74" s="201">
        <v>1</v>
      </c>
      <c r="K74" s="201">
        <v>0</v>
      </c>
      <c r="L74" s="201">
        <v>0</v>
      </c>
      <c r="M74" s="201">
        <f t="shared" ref="M74" si="21">SUM(K74:L74)</f>
        <v>0</v>
      </c>
      <c r="N74" s="201">
        <v>0</v>
      </c>
      <c r="O74" s="201">
        <v>0</v>
      </c>
      <c r="P74" s="201">
        <f t="shared" ref="P74" si="22">SUM(N74:O74)</f>
        <v>0</v>
      </c>
      <c r="Q74" s="201">
        <v>0</v>
      </c>
      <c r="R74" s="201">
        <v>0</v>
      </c>
      <c r="S74" s="201">
        <f t="shared" ref="S74" si="23">SUM(Q74:R74)</f>
        <v>0</v>
      </c>
      <c r="T74" s="201">
        <v>6</v>
      </c>
      <c r="U74" s="201">
        <v>0</v>
      </c>
      <c r="V74" s="201"/>
      <c r="W74" s="202">
        <v>0</v>
      </c>
      <c r="X74" s="202">
        <v>0</v>
      </c>
      <c r="Y74" s="202">
        <v>0</v>
      </c>
      <c r="Z74" s="202">
        <v>0</v>
      </c>
      <c r="AA74" s="202">
        <f t="shared" ref="AA74" si="24">SUM(W74:X74)</f>
        <v>0</v>
      </c>
    </row>
    <row r="75" spans="1:28" s="22" customFormat="1" ht="15" x14ac:dyDescent="0.25">
      <c r="A75" s="16"/>
      <c r="B75" s="222" t="s">
        <v>355</v>
      </c>
      <c r="C75" s="223">
        <f>COUNTIF($C$65:$C$66,B75)</f>
        <v>0</v>
      </c>
      <c r="D75" s="18"/>
      <c r="E75" s="57"/>
      <c r="F75" s="16"/>
      <c r="G75" s="33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2"/>
      <c r="X75" s="202"/>
      <c r="Y75" s="202"/>
      <c r="Z75" s="202"/>
      <c r="AA75" s="202"/>
    </row>
    <row r="76" spans="1:28" s="22" customFormat="1" ht="15" x14ac:dyDescent="0.25">
      <c r="A76" s="16"/>
      <c r="B76" s="222" t="s">
        <v>356</v>
      </c>
      <c r="C76" s="223">
        <f t="shared" ref="C76:C79" si="25">COUNTIF($C$65:$C$66,B76)</f>
        <v>0</v>
      </c>
      <c r="D76" s="18"/>
      <c r="E76" s="57"/>
      <c r="F76" s="16"/>
      <c r="G76" s="33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2"/>
      <c r="X76" s="202"/>
      <c r="Y76" s="202"/>
      <c r="Z76" s="202"/>
      <c r="AA76" s="202"/>
    </row>
    <row r="77" spans="1:28" s="22" customFormat="1" ht="15" x14ac:dyDescent="0.25">
      <c r="A77" s="16"/>
      <c r="B77" s="222" t="s">
        <v>42</v>
      </c>
      <c r="C77" s="223">
        <f>COUNTIF($C$74,B77)</f>
        <v>1</v>
      </c>
      <c r="D77" s="18"/>
      <c r="E77" s="57"/>
      <c r="F77" s="16"/>
      <c r="G77" s="33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2"/>
      <c r="X77" s="202"/>
      <c r="Y77" s="202"/>
      <c r="Z77" s="202"/>
      <c r="AA77" s="202"/>
    </row>
    <row r="78" spans="1:28" s="22" customFormat="1" ht="15" x14ac:dyDescent="0.25">
      <c r="A78" s="16"/>
      <c r="B78" s="222" t="s">
        <v>357</v>
      </c>
      <c r="C78" s="223">
        <f t="shared" si="25"/>
        <v>0</v>
      </c>
      <c r="D78" s="18"/>
      <c r="E78" s="57"/>
      <c r="F78" s="16"/>
      <c r="G78" s="33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2"/>
      <c r="X78" s="202"/>
      <c r="Y78" s="202"/>
      <c r="Z78" s="202"/>
      <c r="AA78" s="202"/>
    </row>
    <row r="79" spans="1:28" s="22" customFormat="1" ht="15" x14ac:dyDescent="0.25">
      <c r="A79" s="16"/>
      <c r="B79" s="222" t="s">
        <v>358</v>
      </c>
      <c r="C79" s="223">
        <f t="shared" si="25"/>
        <v>0</v>
      </c>
      <c r="D79" s="18"/>
      <c r="E79" s="57"/>
      <c r="F79" s="16"/>
      <c r="G79" s="33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2"/>
      <c r="X79" s="202"/>
      <c r="Y79" s="202"/>
      <c r="Z79" s="202"/>
      <c r="AA79" s="202"/>
    </row>
    <row r="80" spans="1:28" x14ac:dyDescent="0.25">
      <c r="A80" s="68"/>
      <c r="B80" s="69" t="s">
        <v>138</v>
      </c>
      <c r="C80" s="69"/>
      <c r="D80" s="69"/>
      <c r="E80" s="69"/>
      <c r="F80" s="47" t="s">
        <v>314</v>
      </c>
      <c r="G80" s="69"/>
      <c r="H80" s="70">
        <f t="shared" ref="H80:AA80" si="26">SUM(H73:H74)</f>
        <v>1</v>
      </c>
      <c r="I80" s="70">
        <f t="shared" si="26"/>
        <v>0</v>
      </c>
      <c r="J80" s="70">
        <f t="shared" si="26"/>
        <v>1</v>
      </c>
      <c r="K80" s="70">
        <f t="shared" si="26"/>
        <v>0</v>
      </c>
      <c r="L80" s="70">
        <f t="shared" si="26"/>
        <v>0</v>
      </c>
      <c r="M80" s="70">
        <f t="shared" si="26"/>
        <v>0</v>
      </c>
      <c r="N80" s="70">
        <f t="shared" si="26"/>
        <v>0</v>
      </c>
      <c r="O80" s="70">
        <f t="shared" si="26"/>
        <v>0</v>
      </c>
      <c r="P80" s="70">
        <f t="shared" si="26"/>
        <v>0</v>
      </c>
      <c r="Q80" s="70">
        <f t="shared" si="26"/>
        <v>0</v>
      </c>
      <c r="R80" s="70">
        <f t="shared" si="26"/>
        <v>0</v>
      </c>
      <c r="S80" s="70">
        <f t="shared" si="26"/>
        <v>0</v>
      </c>
      <c r="T80" s="70">
        <f t="shared" si="26"/>
        <v>6</v>
      </c>
      <c r="U80" s="70">
        <f t="shared" si="26"/>
        <v>0</v>
      </c>
      <c r="V80" s="70">
        <f t="shared" si="26"/>
        <v>0</v>
      </c>
      <c r="W80" s="70">
        <f t="shared" si="26"/>
        <v>0</v>
      </c>
      <c r="X80" s="70">
        <f t="shared" si="26"/>
        <v>0</v>
      </c>
      <c r="Y80" s="70">
        <f t="shared" si="26"/>
        <v>0</v>
      </c>
      <c r="Z80" s="70">
        <f t="shared" si="26"/>
        <v>0</v>
      </c>
      <c r="AA80" s="70">
        <f t="shared" si="26"/>
        <v>0</v>
      </c>
      <c r="AB80" s="50">
        <f>AA80</f>
        <v>0</v>
      </c>
    </row>
    <row r="81" spans="1:29" x14ac:dyDescent="0.25">
      <c r="A81" s="295" t="s">
        <v>11</v>
      </c>
      <c r="B81" s="295" t="s">
        <v>12</v>
      </c>
      <c r="C81" s="295" t="s">
        <v>13</v>
      </c>
      <c r="D81" s="295" t="s">
        <v>14</v>
      </c>
      <c r="E81" s="295" t="s">
        <v>12</v>
      </c>
      <c r="F81" s="295" t="s">
        <v>15</v>
      </c>
      <c r="G81" s="295" t="s">
        <v>16</v>
      </c>
      <c r="H81" s="300" t="s">
        <v>17</v>
      </c>
      <c r="I81" s="325" t="s">
        <v>18</v>
      </c>
      <c r="J81" s="300" t="s">
        <v>19</v>
      </c>
      <c r="K81" s="306" t="s">
        <v>20</v>
      </c>
      <c r="L81" s="307"/>
      <c r="M81" s="308"/>
      <c r="N81" s="306" t="s">
        <v>21</v>
      </c>
      <c r="O81" s="307"/>
      <c r="P81" s="308"/>
      <c r="Q81" s="306" t="s">
        <v>22</v>
      </c>
      <c r="R81" s="307"/>
      <c r="S81" s="308"/>
      <c r="T81" s="313" t="s">
        <v>64</v>
      </c>
      <c r="U81" s="295" t="s">
        <v>24</v>
      </c>
      <c r="V81" s="295" t="s">
        <v>25</v>
      </c>
      <c r="W81" s="300" t="s">
        <v>26</v>
      </c>
      <c r="X81" s="300" t="s">
        <v>27</v>
      </c>
      <c r="Y81" s="300" t="s">
        <v>28</v>
      </c>
      <c r="Z81" s="300" t="s">
        <v>29</v>
      </c>
      <c r="AA81" s="300" t="s">
        <v>30</v>
      </c>
      <c r="AB81" s="50"/>
    </row>
    <row r="82" spans="1:29" x14ac:dyDescent="0.25">
      <c r="A82" s="296"/>
      <c r="B82" s="296"/>
      <c r="C82" s="296"/>
      <c r="D82" s="296"/>
      <c r="E82" s="296"/>
      <c r="F82" s="296"/>
      <c r="G82" s="296"/>
      <c r="H82" s="301"/>
      <c r="I82" s="326"/>
      <c r="J82" s="301"/>
      <c r="K82" s="309" t="s">
        <v>31</v>
      </c>
      <c r="L82" s="309" t="s">
        <v>32</v>
      </c>
      <c r="M82" s="311" t="s">
        <v>33</v>
      </c>
      <c r="N82" s="309" t="s">
        <v>31</v>
      </c>
      <c r="O82" s="309" t="s">
        <v>32</v>
      </c>
      <c r="P82" s="311" t="s">
        <v>34</v>
      </c>
      <c r="Q82" s="309" t="s">
        <v>31</v>
      </c>
      <c r="R82" s="309" t="s">
        <v>32</v>
      </c>
      <c r="S82" s="311" t="s">
        <v>35</v>
      </c>
      <c r="T82" s="313"/>
      <c r="U82" s="296"/>
      <c r="V82" s="296"/>
      <c r="W82" s="301"/>
      <c r="X82" s="301"/>
      <c r="Y82" s="301"/>
      <c r="Z82" s="301"/>
      <c r="AA82" s="301"/>
      <c r="AB82" s="50"/>
    </row>
    <row r="83" spans="1:29" x14ac:dyDescent="0.25">
      <c r="A83" s="297"/>
      <c r="B83" s="297"/>
      <c r="C83" s="297"/>
      <c r="D83" s="297"/>
      <c r="E83" s="297"/>
      <c r="F83" s="297"/>
      <c r="G83" s="297"/>
      <c r="H83" s="302"/>
      <c r="I83" s="327"/>
      <c r="J83" s="302"/>
      <c r="K83" s="310"/>
      <c r="L83" s="310"/>
      <c r="M83" s="312"/>
      <c r="N83" s="310"/>
      <c r="O83" s="310"/>
      <c r="P83" s="312"/>
      <c r="Q83" s="310"/>
      <c r="R83" s="310"/>
      <c r="S83" s="312"/>
      <c r="T83" s="313"/>
      <c r="U83" s="297"/>
      <c r="V83" s="297"/>
      <c r="W83" s="302"/>
      <c r="X83" s="302"/>
      <c r="Y83" s="302"/>
      <c r="Z83" s="302"/>
      <c r="AA83" s="302"/>
      <c r="AB83" s="50"/>
    </row>
    <row r="84" spans="1:29" s="56" customFormat="1" x14ac:dyDescent="0.25">
      <c r="A84" s="51" t="s">
        <v>139</v>
      </c>
      <c r="B84" s="13" t="s">
        <v>140</v>
      </c>
      <c r="C84" s="13"/>
      <c r="D84" s="13"/>
      <c r="E84" s="13"/>
      <c r="F84" s="71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</row>
    <row r="85" spans="1:29" s="22" customFormat="1" ht="15" x14ac:dyDescent="0.25">
      <c r="A85" s="16">
        <v>1</v>
      </c>
      <c r="B85" s="17" t="s">
        <v>363</v>
      </c>
      <c r="C85" s="18" t="s">
        <v>42</v>
      </c>
      <c r="D85" s="26" t="s">
        <v>75</v>
      </c>
      <c r="E85" s="57" t="s">
        <v>141</v>
      </c>
      <c r="F85" s="16" t="s">
        <v>144</v>
      </c>
      <c r="G85" s="33" t="s">
        <v>142</v>
      </c>
      <c r="H85" s="201">
        <v>1</v>
      </c>
      <c r="I85" s="201">
        <v>0</v>
      </c>
      <c r="J85" s="201">
        <v>1</v>
      </c>
      <c r="K85" s="201">
        <v>102</v>
      </c>
      <c r="L85" s="201">
        <v>57</v>
      </c>
      <c r="M85" s="201">
        <f t="shared" ref="M85:M90" si="27">SUM(K85:L85)</f>
        <v>159</v>
      </c>
      <c r="N85" s="201">
        <v>0</v>
      </c>
      <c r="O85" s="201">
        <v>2</v>
      </c>
      <c r="P85" s="201">
        <f t="shared" ref="P85:P90" si="28">SUM(N85:O85)</f>
        <v>2</v>
      </c>
      <c r="Q85" s="201">
        <v>0</v>
      </c>
      <c r="R85" s="201">
        <v>0</v>
      </c>
      <c r="S85" s="201">
        <f t="shared" ref="S85:S90" si="29">SUM(Q85:R85)</f>
        <v>0</v>
      </c>
      <c r="T85" s="201">
        <v>8</v>
      </c>
      <c r="U85" s="201">
        <v>1</v>
      </c>
      <c r="V85" s="208" t="s">
        <v>364</v>
      </c>
      <c r="W85" s="202">
        <v>291918799</v>
      </c>
      <c r="X85" s="202">
        <v>31270456</v>
      </c>
      <c r="Y85" s="202">
        <v>30013750</v>
      </c>
      <c r="Z85" s="202">
        <v>24884750</v>
      </c>
      <c r="AA85" s="202">
        <f t="shared" ref="AA85:AA90" si="30">SUM(W85:X85)</f>
        <v>323189255</v>
      </c>
    </row>
    <row r="86" spans="1:29" s="22" customFormat="1" ht="15" x14ac:dyDescent="0.25">
      <c r="A86" s="16">
        <v>2</v>
      </c>
      <c r="B86" s="17" t="s">
        <v>145</v>
      </c>
      <c r="C86" s="18" t="s">
        <v>42</v>
      </c>
      <c r="D86" s="26" t="s">
        <v>75</v>
      </c>
      <c r="E86" s="57" t="s">
        <v>141</v>
      </c>
      <c r="F86" s="16" t="s">
        <v>146</v>
      </c>
      <c r="G86" s="33" t="s">
        <v>142</v>
      </c>
      <c r="H86" s="201">
        <v>1</v>
      </c>
      <c r="I86" s="201">
        <v>0</v>
      </c>
      <c r="J86" s="201">
        <v>1</v>
      </c>
      <c r="K86" s="201">
        <v>0</v>
      </c>
      <c r="L86" s="201">
        <v>0</v>
      </c>
      <c r="M86" s="201">
        <f t="shared" si="27"/>
        <v>0</v>
      </c>
      <c r="N86" s="201">
        <v>0</v>
      </c>
      <c r="O86" s="201">
        <v>0</v>
      </c>
      <c r="P86" s="201">
        <f t="shared" si="28"/>
        <v>0</v>
      </c>
      <c r="Q86" s="201">
        <v>0</v>
      </c>
      <c r="R86" s="201">
        <v>0</v>
      </c>
      <c r="S86" s="201">
        <f t="shared" si="29"/>
        <v>0</v>
      </c>
      <c r="T86" s="201">
        <v>9</v>
      </c>
      <c r="U86" s="201">
        <v>0</v>
      </c>
      <c r="V86" s="201"/>
      <c r="W86" s="202">
        <v>0</v>
      </c>
      <c r="X86" s="202">
        <v>0</v>
      </c>
      <c r="Y86" s="202">
        <v>0</v>
      </c>
      <c r="Z86" s="202">
        <v>0</v>
      </c>
      <c r="AA86" s="202">
        <f t="shared" si="30"/>
        <v>0</v>
      </c>
    </row>
    <row r="87" spans="1:29" s="22" customFormat="1" ht="15" x14ac:dyDescent="0.25">
      <c r="A87" s="16">
        <v>3</v>
      </c>
      <c r="B87" s="17" t="s">
        <v>147</v>
      </c>
      <c r="C87" s="18" t="s">
        <v>42</v>
      </c>
      <c r="D87" s="26" t="s">
        <v>62</v>
      </c>
      <c r="E87" s="57" t="s">
        <v>141</v>
      </c>
      <c r="F87" s="16" t="s">
        <v>148</v>
      </c>
      <c r="G87" s="33" t="s">
        <v>142</v>
      </c>
      <c r="H87" s="201">
        <v>1</v>
      </c>
      <c r="I87" s="201">
        <v>0</v>
      </c>
      <c r="J87" s="201">
        <v>1</v>
      </c>
      <c r="K87" s="201">
        <v>0</v>
      </c>
      <c r="L87" s="201">
        <v>0</v>
      </c>
      <c r="M87" s="201">
        <f t="shared" si="27"/>
        <v>0</v>
      </c>
      <c r="N87" s="201">
        <v>0</v>
      </c>
      <c r="O87" s="201">
        <v>0</v>
      </c>
      <c r="P87" s="201">
        <f t="shared" si="28"/>
        <v>0</v>
      </c>
      <c r="Q87" s="201">
        <v>0</v>
      </c>
      <c r="R87" s="201">
        <v>0</v>
      </c>
      <c r="S87" s="201">
        <f t="shared" si="29"/>
        <v>0</v>
      </c>
      <c r="T87" s="201">
        <v>6</v>
      </c>
      <c r="U87" s="201">
        <v>0</v>
      </c>
      <c r="V87" s="201"/>
      <c r="W87" s="202">
        <v>0</v>
      </c>
      <c r="X87" s="202">
        <v>0</v>
      </c>
      <c r="Y87" s="202">
        <v>0</v>
      </c>
      <c r="Z87" s="202">
        <v>0</v>
      </c>
      <c r="AA87" s="202">
        <f t="shared" si="30"/>
        <v>0</v>
      </c>
    </row>
    <row r="88" spans="1:29" s="22" customFormat="1" ht="15" x14ac:dyDescent="0.25">
      <c r="A88" s="16">
        <v>4</v>
      </c>
      <c r="B88" s="17" t="s">
        <v>282</v>
      </c>
      <c r="C88" s="18" t="s">
        <v>42</v>
      </c>
      <c r="D88" s="26" t="s">
        <v>75</v>
      </c>
      <c r="E88" s="57" t="s">
        <v>141</v>
      </c>
      <c r="F88" s="16" t="s">
        <v>283</v>
      </c>
      <c r="G88" s="33" t="s">
        <v>142</v>
      </c>
      <c r="H88" s="201">
        <v>1</v>
      </c>
      <c r="I88" s="201">
        <v>0</v>
      </c>
      <c r="J88" s="201">
        <v>1</v>
      </c>
      <c r="K88" s="201">
        <v>421</v>
      </c>
      <c r="L88" s="201">
        <v>111</v>
      </c>
      <c r="M88" s="201">
        <f t="shared" si="27"/>
        <v>532</v>
      </c>
      <c r="N88" s="201">
        <v>1</v>
      </c>
      <c r="O88" s="201">
        <v>2</v>
      </c>
      <c r="P88" s="201">
        <f t="shared" si="28"/>
        <v>3</v>
      </c>
      <c r="Q88" s="201">
        <v>0</v>
      </c>
      <c r="R88" s="201">
        <v>0</v>
      </c>
      <c r="S88" s="201">
        <f t="shared" si="29"/>
        <v>0</v>
      </c>
      <c r="T88" s="201">
        <v>8</v>
      </c>
      <c r="U88" s="201">
        <v>1</v>
      </c>
      <c r="V88" s="208" t="s">
        <v>365</v>
      </c>
      <c r="W88" s="202">
        <v>1501257034</v>
      </c>
      <c r="X88" s="202">
        <v>539678242</v>
      </c>
      <c r="Y88" s="202">
        <v>543467331</v>
      </c>
      <c r="Z88" s="202">
        <v>472671528</v>
      </c>
      <c r="AA88" s="202">
        <f t="shared" si="30"/>
        <v>2040935276</v>
      </c>
    </row>
    <row r="89" spans="1:29" s="79" customFormat="1" ht="15.75" customHeight="1" x14ac:dyDescent="0.25">
      <c r="A89" s="16">
        <v>5</v>
      </c>
      <c r="B89" s="74" t="s">
        <v>317</v>
      </c>
      <c r="C89" s="18" t="s">
        <v>42</v>
      </c>
      <c r="D89" s="26" t="s">
        <v>45</v>
      </c>
      <c r="E89" s="57" t="s">
        <v>141</v>
      </c>
      <c r="F89" s="18" t="s">
        <v>318</v>
      </c>
      <c r="G89" s="75" t="s">
        <v>141</v>
      </c>
      <c r="H89" s="214">
        <v>1</v>
      </c>
      <c r="I89" s="214">
        <v>0</v>
      </c>
      <c r="J89" s="214">
        <v>1</v>
      </c>
      <c r="K89" s="214">
        <v>17</v>
      </c>
      <c r="L89" s="214">
        <v>5</v>
      </c>
      <c r="M89" s="214">
        <f t="shared" si="27"/>
        <v>22</v>
      </c>
      <c r="N89" s="214">
        <v>0</v>
      </c>
      <c r="O89" s="214">
        <v>0</v>
      </c>
      <c r="P89" s="214">
        <f t="shared" si="28"/>
        <v>0</v>
      </c>
      <c r="Q89" s="214">
        <v>0</v>
      </c>
      <c r="R89" s="214">
        <v>0</v>
      </c>
      <c r="S89" s="214">
        <f t="shared" si="29"/>
        <v>0</v>
      </c>
      <c r="T89" s="214">
        <v>8</v>
      </c>
      <c r="U89" s="214">
        <v>1</v>
      </c>
      <c r="V89" s="235" t="s">
        <v>366</v>
      </c>
      <c r="W89" s="215">
        <v>224444065</v>
      </c>
      <c r="X89" s="215">
        <v>112734870</v>
      </c>
      <c r="Y89" s="215">
        <v>33277740</v>
      </c>
      <c r="Z89" s="215">
        <v>17995755</v>
      </c>
      <c r="AA89" s="215">
        <f t="shared" si="30"/>
        <v>337178935</v>
      </c>
    </row>
    <row r="90" spans="1:29" s="79" customFormat="1" ht="15.75" customHeight="1" x14ac:dyDescent="0.25">
      <c r="A90" s="16">
        <v>6</v>
      </c>
      <c r="B90" s="74" t="s">
        <v>320</v>
      </c>
      <c r="C90" s="18" t="s">
        <v>42</v>
      </c>
      <c r="D90" s="26" t="s">
        <v>75</v>
      </c>
      <c r="E90" s="57" t="s">
        <v>141</v>
      </c>
      <c r="F90" s="80" t="s">
        <v>321</v>
      </c>
      <c r="G90" s="75" t="s">
        <v>141</v>
      </c>
      <c r="H90" s="214">
        <v>1</v>
      </c>
      <c r="I90" s="214">
        <v>0</v>
      </c>
      <c r="J90" s="214">
        <v>1</v>
      </c>
      <c r="K90" s="214">
        <v>0</v>
      </c>
      <c r="L90" s="214">
        <v>0</v>
      </c>
      <c r="M90" s="214">
        <f t="shared" si="27"/>
        <v>0</v>
      </c>
      <c r="N90" s="214">
        <v>0</v>
      </c>
      <c r="O90" s="214">
        <v>0</v>
      </c>
      <c r="P90" s="214">
        <f t="shared" si="28"/>
        <v>0</v>
      </c>
      <c r="Q90" s="214">
        <v>0</v>
      </c>
      <c r="R90" s="214">
        <v>0</v>
      </c>
      <c r="S90" s="214">
        <f t="shared" si="29"/>
        <v>0</v>
      </c>
      <c r="T90" s="214">
        <v>6</v>
      </c>
      <c r="U90" s="214">
        <v>0</v>
      </c>
      <c r="V90" s="235"/>
      <c r="W90" s="215">
        <v>0</v>
      </c>
      <c r="X90" s="215">
        <v>0</v>
      </c>
      <c r="Y90" s="215">
        <v>0</v>
      </c>
      <c r="Z90" s="215">
        <v>0</v>
      </c>
      <c r="AA90" s="215">
        <f t="shared" si="30"/>
        <v>0</v>
      </c>
    </row>
    <row r="91" spans="1:29" s="79" customFormat="1" ht="15.75" customHeight="1" x14ac:dyDescent="0.25">
      <c r="A91" s="16"/>
      <c r="B91" s="222" t="s">
        <v>355</v>
      </c>
      <c r="C91" s="223">
        <f>COUNTIF($C$85:$C$90,B91)</f>
        <v>0</v>
      </c>
      <c r="D91" s="26"/>
      <c r="E91" s="57"/>
      <c r="F91" s="80"/>
      <c r="G91" s="75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35"/>
      <c r="W91" s="215"/>
      <c r="X91" s="215"/>
      <c r="Y91" s="215"/>
      <c r="Z91" s="215"/>
      <c r="AA91" s="215"/>
    </row>
    <row r="92" spans="1:29" s="79" customFormat="1" ht="15.75" customHeight="1" x14ac:dyDescent="0.25">
      <c r="A92" s="16"/>
      <c r="B92" s="222" t="s">
        <v>356</v>
      </c>
      <c r="C92" s="223">
        <f>COUNTIF($C$85:$C$90,B92)</f>
        <v>0</v>
      </c>
      <c r="D92" s="26"/>
      <c r="E92" s="57"/>
      <c r="F92" s="80"/>
      <c r="G92" s="75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35"/>
      <c r="W92" s="215"/>
      <c r="X92" s="215"/>
      <c r="Y92" s="215"/>
      <c r="Z92" s="215"/>
      <c r="AA92" s="215"/>
    </row>
    <row r="93" spans="1:29" s="79" customFormat="1" ht="15.75" customHeight="1" x14ac:dyDescent="0.25">
      <c r="A93" s="16"/>
      <c r="B93" s="222" t="s">
        <v>42</v>
      </c>
      <c r="C93" s="223">
        <f>COUNTIF($C$85:$C$90,B93)</f>
        <v>6</v>
      </c>
      <c r="D93" s="26"/>
      <c r="E93" s="57"/>
      <c r="F93" s="80"/>
      <c r="G93" s="75"/>
      <c r="H93" s="214">
        <f>SUM(H85:H90)</f>
        <v>6</v>
      </c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35"/>
      <c r="W93" s="215"/>
      <c r="X93" s="215"/>
      <c r="Y93" s="215"/>
      <c r="Z93" s="215"/>
      <c r="AA93" s="215"/>
    </row>
    <row r="94" spans="1:29" s="79" customFormat="1" ht="15.75" customHeight="1" x14ac:dyDescent="0.25">
      <c r="A94" s="16"/>
      <c r="B94" s="222" t="s">
        <v>357</v>
      </c>
      <c r="C94" s="223">
        <f>COUNTIF($C$85:$C$90,B94)</f>
        <v>0</v>
      </c>
      <c r="D94" s="26"/>
      <c r="E94" s="57"/>
      <c r="F94" s="80"/>
      <c r="G94" s="75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35"/>
      <c r="W94" s="215"/>
      <c r="X94" s="215"/>
      <c r="Y94" s="215"/>
      <c r="Z94" s="215"/>
      <c r="AA94" s="215"/>
    </row>
    <row r="95" spans="1:29" s="79" customFormat="1" ht="15.75" customHeight="1" x14ac:dyDescent="0.25">
      <c r="A95" s="16"/>
      <c r="B95" s="222" t="s">
        <v>358</v>
      </c>
      <c r="C95" s="223">
        <f>COUNTIF($C$85:$C$90,B95)</f>
        <v>0</v>
      </c>
      <c r="D95" s="26"/>
      <c r="E95" s="57"/>
      <c r="F95" s="80"/>
      <c r="G95" s="75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35"/>
      <c r="W95" s="215"/>
      <c r="X95" s="215"/>
      <c r="Y95" s="215"/>
      <c r="Z95" s="215"/>
      <c r="AA95" s="215"/>
    </row>
    <row r="96" spans="1:29" x14ac:dyDescent="0.25">
      <c r="A96" s="16"/>
      <c r="B96" s="46" t="s">
        <v>149</v>
      </c>
      <c r="C96" s="46">
        <f>SUM(C91:C95)</f>
        <v>6</v>
      </c>
      <c r="D96" s="46"/>
      <c r="E96" s="46"/>
      <c r="F96" s="47" t="s">
        <v>367</v>
      </c>
      <c r="G96" s="81"/>
      <c r="H96" s="49">
        <f t="shared" ref="H96:AA96" si="31">SUM(H85:H90)</f>
        <v>6</v>
      </c>
      <c r="I96" s="49">
        <f t="shared" si="31"/>
        <v>0</v>
      </c>
      <c r="J96" s="49">
        <f t="shared" si="31"/>
        <v>6</v>
      </c>
      <c r="K96" s="49">
        <f t="shared" si="31"/>
        <v>540</v>
      </c>
      <c r="L96" s="49">
        <f t="shared" si="31"/>
        <v>173</v>
      </c>
      <c r="M96" s="49">
        <f t="shared" si="31"/>
        <v>713</v>
      </c>
      <c r="N96" s="49">
        <f t="shared" si="31"/>
        <v>1</v>
      </c>
      <c r="O96" s="49">
        <f t="shared" si="31"/>
        <v>4</v>
      </c>
      <c r="P96" s="49">
        <f t="shared" si="31"/>
        <v>5</v>
      </c>
      <c r="Q96" s="49">
        <f t="shared" si="31"/>
        <v>0</v>
      </c>
      <c r="R96" s="49">
        <f t="shared" si="31"/>
        <v>0</v>
      </c>
      <c r="S96" s="49">
        <f t="shared" si="31"/>
        <v>0</v>
      </c>
      <c r="T96" s="49">
        <f t="shared" si="31"/>
        <v>45</v>
      </c>
      <c r="U96" s="49">
        <f t="shared" si="31"/>
        <v>3</v>
      </c>
      <c r="V96" s="49">
        <f t="shared" si="31"/>
        <v>0</v>
      </c>
      <c r="W96" s="49">
        <f t="shared" si="31"/>
        <v>2017619898</v>
      </c>
      <c r="X96" s="49">
        <f t="shared" si="31"/>
        <v>683683568</v>
      </c>
      <c r="Y96" s="49">
        <f t="shared" si="31"/>
        <v>606758821</v>
      </c>
      <c r="Z96" s="49">
        <f t="shared" si="31"/>
        <v>515552033</v>
      </c>
      <c r="AA96" s="49">
        <f t="shared" si="31"/>
        <v>2701303466</v>
      </c>
      <c r="AB96" s="50">
        <f>AA96</f>
        <v>2701303466</v>
      </c>
      <c r="AC96" s="236"/>
    </row>
    <row r="97" spans="1:29" s="56" customFormat="1" x14ac:dyDescent="0.25">
      <c r="A97" s="51" t="s">
        <v>150</v>
      </c>
      <c r="B97" s="52" t="s">
        <v>151</v>
      </c>
      <c r="C97" s="52"/>
      <c r="D97" s="52"/>
      <c r="E97" s="52"/>
      <c r="F97" s="83"/>
      <c r="G97" s="5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3"/>
      <c r="X97" s="53"/>
      <c r="Y97" s="53"/>
      <c r="Z97" s="53"/>
      <c r="AA97" s="53"/>
      <c r="AC97" s="237"/>
    </row>
    <row r="98" spans="1:29" s="22" customFormat="1" x14ac:dyDescent="0.25">
      <c r="A98" s="18">
        <v>1</v>
      </c>
      <c r="B98" s="17" t="s">
        <v>154</v>
      </c>
      <c r="C98" s="18" t="s">
        <v>42</v>
      </c>
      <c r="D98" s="18" t="s">
        <v>38</v>
      </c>
      <c r="E98" s="57" t="s">
        <v>152</v>
      </c>
      <c r="F98" s="16" t="s">
        <v>155</v>
      </c>
      <c r="G98" s="33" t="s">
        <v>153</v>
      </c>
      <c r="H98" s="201">
        <v>1</v>
      </c>
      <c r="I98" s="201">
        <v>0</v>
      </c>
      <c r="J98" s="201">
        <v>1</v>
      </c>
      <c r="K98" s="201">
        <v>0</v>
      </c>
      <c r="L98" s="201">
        <v>0</v>
      </c>
      <c r="M98" s="201">
        <f t="shared" ref="M98:M100" si="32">SUM(K98:L98)</f>
        <v>0</v>
      </c>
      <c r="N98" s="201">
        <v>0</v>
      </c>
      <c r="O98" s="201">
        <v>0</v>
      </c>
      <c r="P98" s="201">
        <f t="shared" ref="P98:P100" si="33">SUM(N98:O98)</f>
        <v>0</v>
      </c>
      <c r="Q98" s="201">
        <v>0</v>
      </c>
      <c r="R98" s="201">
        <v>0</v>
      </c>
      <c r="S98" s="201">
        <f t="shared" ref="S98:S100" si="34">SUM(Q98:R98)</f>
        <v>0</v>
      </c>
      <c r="T98" s="201">
        <v>6</v>
      </c>
      <c r="U98" s="201">
        <v>0</v>
      </c>
      <c r="V98" s="201"/>
      <c r="W98" s="202">
        <v>0</v>
      </c>
      <c r="X98" s="202">
        <v>0</v>
      </c>
      <c r="Y98" s="202">
        <v>0</v>
      </c>
      <c r="Z98" s="202">
        <v>0</v>
      </c>
      <c r="AA98" s="202">
        <f t="shared" ref="AA98:AA103" si="35">SUM(W98:X98)</f>
        <v>0</v>
      </c>
      <c r="AC98" s="238"/>
    </row>
    <row r="99" spans="1:29" s="22" customFormat="1" ht="15" x14ac:dyDescent="0.25">
      <c r="A99" s="18">
        <v>2</v>
      </c>
      <c r="B99" s="17" t="s">
        <v>157</v>
      </c>
      <c r="C99" s="18" t="s">
        <v>42</v>
      </c>
      <c r="D99" s="26" t="s">
        <v>75</v>
      </c>
      <c r="E99" s="57" t="s">
        <v>152</v>
      </c>
      <c r="F99" s="16" t="s">
        <v>158</v>
      </c>
      <c r="G99" s="33" t="s">
        <v>153</v>
      </c>
      <c r="H99" s="201">
        <v>1</v>
      </c>
      <c r="I99" s="201">
        <v>0</v>
      </c>
      <c r="J99" s="201">
        <v>1</v>
      </c>
      <c r="K99" s="201">
        <v>0</v>
      </c>
      <c r="L99" s="201">
        <v>0</v>
      </c>
      <c r="M99" s="201">
        <f t="shared" si="32"/>
        <v>0</v>
      </c>
      <c r="N99" s="201">
        <v>0</v>
      </c>
      <c r="O99" s="201">
        <v>0</v>
      </c>
      <c r="P99" s="201">
        <f t="shared" si="33"/>
        <v>0</v>
      </c>
      <c r="Q99" s="201">
        <v>0</v>
      </c>
      <c r="R99" s="201">
        <v>0</v>
      </c>
      <c r="S99" s="201">
        <f t="shared" si="34"/>
        <v>0</v>
      </c>
      <c r="T99" s="201">
        <v>6</v>
      </c>
      <c r="U99" s="201">
        <v>0</v>
      </c>
      <c r="V99" s="201"/>
      <c r="W99" s="202">
        <v>0</v>
      </c>
      <c r="X99" s="202">
        <v>0</v>
      </c>
      <c r="Y99" s="202">
        <v>0</v>
      </c>
      <c r="Z99" s="202">
        <v>0</v>
      </c>
      <c r="AA99" s="202">
        <f t="shared" si="35"/>
        <v>0</v>
      </c>
    </row>
    <row r="100" spans="1:29" s="22" customFormat="1" ht="15" x14ac:dyDescent="0.25">
      <c r="A100" s="18">
        <v>3</v>
      </c>
      <c r="B100" s="17" t="s">
        <v>159</v>
      </c>
      <c r="C100" s="18" t="s">
        <v>42</v>
      </c>
      <c r="D100" s="26" t="s">
        <v>75</v>
      </c>
      <c r="E100" s="57" t="s">
        <v>152</v>
      </c>
      <c r="F100" s="16" t="s">
        <v>160</v>
      </c>
      <c r="G100" s="33" t="s">
        <v>153</v>
      </c>
      <c r="H100" s="201">
        <v>1</v>
      </c>
      <c r="I100" s="201">
        <v>0</v>
      </c>
      <c r="J100" s="201">
        <v>1</v>
      </c>
      <c r="K100" s="201">
        <v>102</v>
      </c>
      <c r="L100" s="201">
        <v>0</v>
      </c>
      <c r="M100" s="201">
        <f t="shared" si="32"/>
        <v>102</v>
      </c>
      <c r="N100" s="201">
        <v>0</v>
      </c>
      <c r="O100" s="201">
        <v>0</v>
      </c>
      <c r="P100" s="201">
        <f t="shared" si="33"/>
        <v>0</v>
      </c>
      <c r="Q100" s="201">
        <v>0</v>
      </c>
      <c r="R100" s="201">
        <v>0</v>
      </c>
      <c r="S100" s="201">
        <f t="shared" si="34"/>
        <v>0</v>
      </c>
      <c r="T100" s="201">
        <v>5</v>
      </c>
      <c r="U100" s="201">
        <v>1</v>
      </c>
      <c r="V100" s="208" t="s">
        <v>368</v>
      </c>
      <c r="W100" s="202">
        <v>1106197622</v>
      </c>
      <c r="X100" s="202">
        <v>0</v>
      </c>
      <c r="Y100" s="202">
        <v>532042440</v>
      </c>
      <c r="Z100" s="202">
        <v>214655345</v>
      </c>
      <c r="AA100" s="202">
        <f t="shared" si="35"/>
        <v>1106197622</v>
      </c>
    </row>
    <row r="101" spans="1:29" s="86" customFormat="1" ht="15" x14ac:dyDescent="0.25">
      <c r="A101" s="18">
        <v>4</v>
      </c>
      <c r="B101" s="17" t="s">
        <v>161</v>
      </c>
      <c r="C101" s="18" t="s">
        <v>42</v>
      </c>
      <c r="D101" s="26" t="s">
        <v>75</v>
      </c>
      <c r="E101" s="57" t="s">
        <v>152</v>
      </c>
      <c r="F101" s="44" t="s">
        <v>162</v>
      </c>
      <c r="G101" s="33" t="s">
        <v>156</v>
      </c>
      <c r="H101" s="201">
        <v>1</v>
      </c>
      <c r="I101" s="201">
        <v>0</v>
      </c>
      <c r="J101" s="201">
        <v>1</v>
      </c>
      <c r="K101" s="201">
        <v>0</v>
      </c>
      <c r="L101" s="201">
        <v>0</v>
      </c>
      <c r="M101" s="201">
        <v>0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6</v>
      </c>
      <c r="U101" s="201">
        <v>0</v>
      </c>
      <c r="V101" s="201"/>
      <c r="W101" s="202">
        <v>0</v>
      </c>
      <c r="X101" s="202">
        <v>0</v>
      </c>
      <c r="Y101" s="202">
        <v>0</v>
      </c>
      <c r="Z101" s="202">
        <v>0</v>
      </c>
      <c r="AA101" s="202">
        <f t="shared" si="35"/>
        <v>0</v>
      </c>
    </row>
    <row r="102" spans="1:29" s="86" customFormat="1" ht="15" x14ac:dyDescent="0.25">
      <c r="A102" s="18">
        <v>5</v>
      </c>
      <c r="B102" s="24" t="s">
        <v>163</v>
      </c>
      <c r="C102" s="18" t="s">
        <v>42</v>
      </c>
      <c r="D102" s="26" t="s">
        <v>62</v>
      </c>
      <c r="E102" s="57" t="s">
        <v>152</v>
      </c>
      <c r="F102" s="87" t="s">
        <v>164</v>
      </c>
      <c r="G102" s="33" t="s">
        <v>153</v>
      </c>
      <c r="H102" s="204">
        <v>1</v>
      </c>
      <c r="I102" s="204">
        <v>0</v>
      </c>
      <c r="J102" s="204">
        <v>1</v>
      </c>
      <c r="K102" s="204">
        <v>0</v>
      </c>
      <c r="L102" s="204">
        <v>0</v>
      </c>
      <c r="M102" s="201">
        <f t="shared" ref="M102:M103" si="36">SUM(K102:L102)</f>
        <v>0</v>
      </c>
      <c r="N102" s="204">
        <v>0</v>
      </c>
      <c r="O102" s="204">
        <v>0</v>
      </c>
      <c r="P102" s="201">
        <f t="shared" ref="P102:P103" si="37">SUM(N102:O102)</f>
        <v>0</v>
      </c>
      <c r="Q102" s="204">
        <v>0</v>
      </c>
      <c r="R102" s="204">
        <v>0</v>
      </c>
      <c r="S102" s="201">
        <f t="shared" ref="S102:S103" si="38">SUM(Q102:R102)</f>
        <v>0</v>
      </c>
      <c r="T102" s="204">
        <v>6</v>
      </c>
      <c r="U102" s="204">
        <v>0</v>
      </c>
      <c r="V102" s="204"/>
      <c r="W102" s="206">
        <v>0</v>
      </c>
      <c r="X102" s="206">
        <v>0</v>
      </c>
      <c r="Y102" s="206">
        <v>0</v>
      </c>
      <c r="Z102" s="206">
        <v>0</v>
      </c>
      <c r="AA102" s="202">
        <f t="shared" si="35"/>
        <v>0</v>
      </c>
    </row>
    <row r="103" spans="1:29" s="22" customFormat="1" x14ac:dyDescent="0.25">
      <c r="A103" s="18">
        <v>6</v>
      </c>
      <c r="B103" s="17" t="s">
        <v>165</v>
      </c>
      <c r="C103" s="18" t="s">
        <v>42</v>
      </c>
      <c r="D103" s="18" t="s">
        <v>89</v>
      </c>
      <c r="E103" s="57" t="s">
        <v>152</v>
      </c>
      <c r="F103" s="16" t="s">
        <v>166</v>
      </c>
      <c r="G103" s="33" t="s">
        <v>153</v>
      </c>
      <c r="H103" s="201">
        <v>1</v>
      </c>
      <c r="I103" s="201">
        <v>0</v>
      </c>
      <c r="J103" s="201">
        <v>1</v>
      </c>
      <c r="K103" s="201">
        <v>0</v>
      </c>
      <c r="L103" s="201">
        <v>0</v>
      </c>
      <c r="M103" s="201">
        <f t="shared" si="36"/>
        <v>0</v>
      </c>
      <c r="N103" s="201">
        <v>0</v>
      </c>
      <c r="O103" s="201">
        <v>0</v>
      </c>
      <c r="P103" s="201">
        <f t="shared" si="37"/>
        <v>0</v>
      </c>
      <c r="Q103" s="201">
        <v>0</v>
      </c>
      <c r="R103" s="201">
        <v>0</v>
      </c>
      <c r="S103" s="201">
        <f t="shared" si="38"/>
        <v>0</v>
      </c>
      <c r="T103" s="201">
        <v>6</v>
      </c>
      <c r="U103" s="201">
        <v>0</v>
      </c>
      <c r="V103" s="201"/>
      <c r="W103" s="202"/>
      <c r="X103" s="202">
        <v>0</v>
      </c>
      <c r="Y103" s="202">
        <v>0</v>
      </c>
      <c r="Z103" s="202">
        <v>0</v>
      </c>
      <c r="AA103" s="202">
        <f t="shared" si="35"/>
        <v>0</v>
      </c>
    </row>
    <row r="104" spans="1:29" s="97" customFormat="1" ht="15" x14ac:dyDescent="0.25">
      <c r="A104" s="239"/>
      <c r="B104" s="222" t="s">
        <v>355</v>
      </c>
      <c r="C104" s="223">
        <f>COUNTIF($C$98:$C$103,B104)</f>
        <v>0</v>
      </c>
      <c r="D104" s="59"/>
      <c r="E104" s="240"/>
      <c r="F104" s="241"/>
      <c r="G104" s="75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35"/>
      <c r="W104" s="215"/>
      <c r="X104" s="215"/>
      <c r="Y104" s="215"/>
      <c r="Z104" s="215"/>
      <c r="AA104" s="215"/>
    </row>
    <row r="105" spans="1:29" s="97" customFormat="1" ht="15" x14ac:dyDescent="0.25">
      <c r="A105" s="239"/>
      <c r="B105" s="222" t="s">
        <v>356</v>
      </c>
      <c r="C105" s="223">
        <f>COUNTIF($C$98:$C$103,B105)</f>
        <v>0</v>
      </c>
      <c r="D105" s="59"/>
      <c r="E105" s="240"/>
      <c r="F105" s="241"/>
      <c r="G105" s="75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35"/>
      <c r="W105" s="215"/>
      <c r="X105" s="215"/>
      <c r="Y105" s="215"/>
      <c r="Z105" s="215"/>
      <c r="AA105" s="215"/>
    </row>
    <row r="106" spans="1:29" s="97" customFormat="1" ht="15" x14ac:dyDescent="0.25">
      <c r="A106" s="239"/>
      <c r="B106" s="222" t="s">
        <v>42</v>
      </c>
      <c r="C106" s="223">
        <f>COUNTIF($C$98:$C$103,B106)</f>
        <v>6</v>
      </c>
      <c r="D106" s="59"/>
      <c r="E106" s="240"/>
      <c r="F106" s="241"/>
      <c r="G106" s="75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35"/>
      <c r="W106" s="215"/>
      <c r="X106" s="215"/>
      <c r="Y106" s="215"/>
      <c r="Z106" s="215"/>
      <c r="AA106" s="215"/>
    </row>
    <row r="107" spans="1:29" s="97" customFormat="1" ht="15" x14ac:dyDescent="0.25">
      <c r="A107" s="239"/>
      <c r="B107" s="222" t="s">
        <v>357</v>
      </c>
      <c r="C107" s="223">
        <f>COUNTIF($C$98:$C$103,B107)</f>
        <v>0</v>
      </c>
      <c r="D107" s="59"/>
      <c r="E107" s="240"/>
      <c r="F107" s="241"/>
      <c r="G107" s="75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35"/>
      <c r="W107" s="215"/>
      <c r="X107" s="215"/>
      <c r="Y107" s="215"/>
      <c r="Z107" s="215"/>
      <c r="AA107" s="215"/>
    </row>
    <row r="108" spans="1:29" s="97" customFormat="1" ht="15" x14ac:dyDescent="0.25">
      <c r="A108" s="239"/>
      <c r="B108" s="222" t="s">
        <v>358</v>
      </c>
      <c r="C108" s="223">
        <f>COUNTIF($C$98:$C$103,B108)</f>
        <v>0</v>
      </c>
      <c r="D108" s="59"/>
      <c r="E108" s="240"/>
      <c r="F108" s="241"/>
      <c r="G108" s="75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35"/>
      <c r="W108" s="215"/>
      <c r="X108" s="215"/>
      <c r="Y108" s="215"/>
      <c r="Z108" s="215"/>
      <c r="AA108" s="215"/>
    </row>
    <row r="109" spans="1:29" x14ac:dyDescent="0.25">
      <c r="A109" s="40"/>
      <c r="B109" s="88" t="s">
        <v>167</v>
      </c>
      <c r="C109" s="103">
        <f>SUM(C104:C108)</f>
        <v>6</v>
      </c>
      <c r="D109" s="88"/>
      <c r="E109" s="88"/>
      <c r="F109" s="47" t="s">
        <v>369</v>
      </c>
      <c r="G109" s="60"/>
      <c r="H109" s="49">
        <f t="shared" ref="H109:AA109" si="39">SUM(H98:H103)</f>
        <v>6</v>
      </c>
      <c r="I109" s="49">
        <f t="shared" si="39"/>
        <v>0</v>
      </c>
      <c r="J109" s="49">
        <f t="shared" si="39"/>
        <v>6</v>
      </c>
      <c r="K109" s="49">
        <f t="shared" si="39"/>
        <v>102</v>
      </c>
      <c r="L109" s="49">
        <f t="shared" si="39"/>
        <v>0</v>
      </c>
      <c r="M109" s="49">
        <f t="shared" si="39"/>
        <v>102</v>
      </c>
      <c r="N109" s="49">
        <f t="shared" si="39"/>
        <v>0</v>
      </c>
      <c r="O109" s="49">
        <f t="shared" si="39"/>
        <v>0</v>
      </c>
      <c r="P109" s="49">
        <f t="shared" si="39"/>
        <v>0</v>
      </c>
      <c r="Q109" s="49">
        <f t="shared" si="39"/>
        <v>0</v>
      </c>
      <c r="R109" s="49">
        <f t="shared" si="39"/>
        <v>0</v>
      </c>
      <c r="S109" s="49">
        <f t="shared" si="39"/>
        <v>0</v>
      </c>
      <c r="T109" s="49">
        <f t="shared" si="39"/>
        <v>35</v>
      </c>
      <c r="U109" s="49">
        <f t="shared" si="39"/>
        <v>1</v>
      </c>
      <c r="V109" s="49">
        <f t="shared" si="39"/>
        <v>0</v>
      </c>
      <c r="W109" s="49">
        <f t="shared" si="39"/>
        <v>1106197622</v>
      </c>
      <c r="X109" s="49">
        <f t="shared" si="39"/>
        <v>0</v>
      </c>
      <c r="Y109" s="49">
        <f t="shared" si="39"/>
        <v>532042440</v>
      </c>
      <c r="Z109" s="49">
        <f t="shared" si="39"/>
        <v>214655345</v>
      </c>
      <c r="AA109" s="49">
        <f t="shared" si="39"/>
        <v>1106197622</v>
      </c>
      <c r="AB109" s="50">
        <f>AA109</f>
        <v>1106197622</v>
      </c>
    </row>
    <row r="110" spans="1:29" s="56" customFormat="1" x14ac:dyDescent="0.25">
      <c r="A110" s="51" t="s">
        <v>168</v>
      </c>
      <c r="B110" s="13" t="s">
        <v>169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9" s="22" customFormat="1" x14ac:dyDescent="0.25">
      <c r="A111" s="16">
        <v>1</v>
      </c>
      <c r="B111" s="17" t="s">
        <v>172</v>
      </c>
      <c r="C111" s="18" t="s">
        <v>42</v>
      </c>
      <c r="D111" s="18" t="s">
        <v>89</v>
      </c>
      <c r="E111" s="57" t="s">
        <v>170</v>
      </c>
      <c r="F111" s="16" t="s">
        <v>173</v>
      </c>
      <c r="G111" s="33" t="s">
        <v>171</v>
      </c>
      <c r="H111" s="201">
        <v>1</v>
      </c>
      <c r="I111" s="201">
        <v>0</v>
      </c>
      <c r="J111" s="201">
        <v>1</v>
      </c>
      <c r="K111" s="201">
        <v>0</v>
      </c>
      <c r="L111" s="201">
        <v>0</v>
      </c>
      <c r="M111" s="89">
        <f t="shared" ref="M111" si="40">SUM(K111:L111)</f>
        <v>0</v>
      </c>
      <c r="N111" s="201">
        <v>0</v>
      </c>
      <c r="O111" s="201">
        <v>0</v>
      </c>
      <c r="P111" s="89">
        <f t="shared" ref="P111" si="41">SUM(N111:O111)</f>
        <v>0</v>
      </c>
      <c r="Q111" s="201">
        <v>0</v>
      </c>
      <c r="R111" s="201">
        <v>0</v>
      </c>
      <c r="S111" s="89">
        <f t="shared" ref="S111" si="42">SUM(Q111:R111)</f>
        <v>0</v>
      </c>
      <c r="T111" s="201">
        <v>5</v>
      </c>
      <c r="U111" s="201">
        <v>0</v>
      </c>
      <c r="V111" s="201"/>
      <c r="W111" s="202">
        <v>0</v>
      </c>
      <c r="X111" s="202">
        <v>0</v>
      </c>
      <c r="Y111" s="202">
        <v>0</v>
      </c>
      <c r="Z111" s="202">
        <v>0</v>
      </c>
      <c r="AA111" s="202">
        <f t="shared" ref="AA111" si="43">SUM(W111:X111)</f>
        <v>0</v>
      </c>
    </row>
    <row r="112" spans="1:29" s="22" customFormat="1" ht="15" x14ac:dyDescent="0.25">
      <c r="A112" s="18"/>
      <c r="B112" s="222" t="s">
        <v>355</v>
      </c>
      <c r="C112" s="223">
        <f>COUNTIF($C$111:$C$111,B112)</f>
        <v>0</v>
      </c>
      <c r="D112" s="18"/>
      <c r="E112" s="57"/>
      <c r="F112" s="18"/>
      <c r="G112" s="75"/>
      <c r="H112" s="214"/>
      <c r="I112" s="214"/>
      <c r="J112" s="214"/>
      <c r="K112" s="214"/>
      <c r="L112" s="214"/>
      <c r="M112" s="89"/>
      <c r="N112" s="214"/>
      <c r="O112" s="214"/>
      <c r="P112" s="89"/>
      <c r="Q112" s="214"/>
      <c r="R112" s="214"/>
      <c r="S112" s="89"/>
      <c r="T112" s="214"/>
      <c r="U112" s="214"/>
      <c r="V112" s="214"/>
      <c r="W112" s="215"/>
      <c r="X112" s="215"/>
      <c r="Y112" s="215"/>
      <c r="Z112" s="215"/>
      <c r="AA112" s="215"/>
    </row>
    <row r="113" spans="1:28" s="22" customFormat="1" ht="15" x14ac:dyDescent="0.25">
      <c r="A113" s="18"/>
      <c r="B113" s="222" t="s">
        <v>356</v>
      </c>
      <c r="C113" s="223">
        <f>COUNTIF($C$111:$C$111,B113)</f>
        <v>0</v>
      </c>
      <c r="D113" s="18"/>
      <c r="E113" s="57"/>
      <c r="F113" s="18"/>
      <c r="G113" s="75"/>
      <c r="H113" s="214"/>
      <c r="I113" s="214"/>
      <c r="J113" s="214"/>
      <c r="K113" s="214"/>
      <c r="L113" s="214"/>
      <c r="M113" s="89"/>
      <c r="N113" s="214"/>
      <c r="O113" s="214"/>
      <c r="P113" s="89"/>
      <c r="Q113" s="214"/>
      <c r="R113" s="214"/>
      <c r="S113" s="89"/>
      <c r="T113" s="214"/>
      <c r="U113" s="214"/>
      <c r="V113" s="214"/>
      <c r="W113" s="215"/>
      <c r="X113" s="215"/>
      <c r="Y113" s="215"/>
      <c r="Z113" s="215"/>
      <c r="AA113" s="215"/>
    </row>
    <row r="114" spans="1:28" s="22" customFormat="1" ht="15" x14ac:dyDescent="0.25">
      <c r="A114" s="18"/>
      <c r="B114" s="222" t="s">
        <v>42</v>
      </c>
      <c r="C114" s="223">
        <f>COUNTIF($C$111:$C$111,B114)</f>
        <v>1</v>
      </c>
      <c r="D114" s="18"/>
      <c r="E114" s="57"/>
      <c r="F114" s="18"/>
      <c r="G114" s="75"/>
      <c r="H114" s="214"/>
      <c r="I114" s="214"/>
      <c r="J114" s="214"/>
      <c r="K114" s="214"/>
      <c r="L114" s="214"/>
      <c r="M114" s="89"/>
      <c r="N114" s="214"/>
      <c r="O114" s="214"/>
      <c r="P114" s="89"/>
      <c r="Q114" s="214"/>
      <c r="R114" s="214"/>
      <c r="S114" s="89"/>
      <c r="T114" s="214"/>
      <c r="U114" s="214"/>
      <c r="V114" s="214"/>
      <c r="W114" s="215"/>
      <c r="X114" s="215"/>
      <c r="Y114" s="215"/>
      <c r="Z114" s="215"/>
      <c r="AA114" s="215"/>
    </row>
    <row r="115" spans="1:28" s="22" customFormat="1" ht="15" x14ac:dyDescent="0.25">
      <c r="A115" s="18"/>
      <c r="B115" s="222" t="s">
        <v>357</v>
      </c>
      <c r="C115" s="223">
        <f>COUNTIF($C$111:$C$111,B115)</f>
        <v>0</v>
      </c>
      <c r="D115" s="18"/>
      <c r="E115" s="57"/>
      <c r="F115" s="18"/>
      <c r="G115" s="75"/>
      <c r="H115" s="214"/>
      <c r="I115" s="214"/>
      <c r="J115" s="214"/>
      <c r="K115" s="214"/>
      <c r="L115" s="214"/>
      <c r="M115" s="89"/>
      <c r="N115" s="214"/>
      <c r="O115" s="214"/>
      <c r="P115" s="89"/>
      <c r="Q115" s="214"/>
      <c r="R115" s="214"/>
      <c r="S115" s="89"/>
      <c r="T115" s="214"/>
      <c r="U115" s="214"/>
      <c r="V115" s="214"/>
      <c r="W115" s="215"/>
      <c r="X115" s="215"/>
      <c r="Y115" s="215"/>
      <c r="Z115" s="215"/>
      <c r="AA115" s="215"/>
    </row>
    <row r="116" spans="1:28" s="22" customFormat="1" ht="15" x14ac:dyDescent="0.25">
      <c r="A116" s="18"/>
      <c r="B116" s="222" t="s">
        <v>358</v>
      </c>
      <c r="C116" s="223">
        <f>COUNTIF($C$111:$C$111,B116)</f>
        <v>0</v>
      </c>
      <c r="D116" s="18"/>
      <c r="E116" s="57"/>
      <c r="F116" s="18"/>
      <c r="G116" s="75"/>
      <c r="H116" s="214"/>
      <c r="I116" s="214"/>
      <c r="J116" s="214"/>
      <c r="K116" s="214"/>
      <c r="L116" s="214"/>
      <c r="M116" s="89"/>
      <c r="N116" s="214"/>
      <c r="O116" s="214"/>
      <c r="P116" s="89"/>
      <c r="Q116" s="214"/>
      <c r="R116" s="214"/>
      <c r="S116" s="89"/>
      <c r="T116" s="214"/>
      <c r="U116" s="214"/>
      <c r="V116" s="214"/>
      <c r="W116" s="215"/>
      <c r="X116" s="215"/>
      <c r="Y116" s="215"/>
      <c r="Z116" s="215"/>
      <c r="AA116" s="215"/>
    </row>
    <row r="117" spans="1:28" x14ac:dyDescent="0.25">
      <c r="A117" s="19"/>
      <c r="B117" s="46" t="s">
        <v>174</v>
      </c>
      <c r="C117" s="47">
        <f>SUM(C112:C116)</f>
        <v>1</v>
      </c>
      <c r="D117" s="46"/>
      <c r="E117" s="46"/>
      <c r="F117" s="47" t="s">
        <v>324</v>
      </c>
      <c r="G117" s="48"/>
      <c r="H117" s="49">
        <f t="shared" ref="H117:AA117" si="44">SUM(H111:H111)</f>
        <v>1</v>
      </c>
      <c r="I117" s="49">
        <f t="shared" si="44"/>
        <v>0</v>
      </c>
      <c r="J117" s="49">
        <f t="shared" si="44"/>
        <v>1</v>
      </c>
      <c r="K117" s="49">
        <f t="shared" si="44"/>
        <v>0</v>
      </c>
      <c r="L117" s="49">
        <f t="shared" si="44"/>
        <v>0</v>
      </c>
      <c r="M117" s="49">
        <f t="shared" si="44"/>
        <v>0</v>
      </c>
      <c r="N117" s="49">
        <f t="shared" si="44"/>
        <v>0</v>
      </c>
      <c r="O117" s="49">
        <f t="shared" si="44"/>
        <v>0</v>
      </c>
      <c r="P117" s="49">
        <f t="shared" si="44"/>
        <v>0</v>
      </c>
      <c r="Q117" s="49">
        <f t="shared" si="44"/>
        <v>0</v>
      </c>
      <c r="R117" s="49">
        <f t="shared" si="44"/>
        <v>0</v>
      </c>
      <c r="S117" s="49">
        <f t="shared" si="44"/>
        <v>0</v>
      </c>
      <c r="T117" s="49">
        <f t="shared" si="44"/>
        <v>5</v>
      </c>
      <c r="U117" s="49">
        <f t="shared" si="44"/>
        <v>0</v>
      </c>
      <c r="V117" s="49">
        <f t="shared" si="44"/>
        <v>0</v>
      </c>
      <c r="W117" s="49">
        <f t="shared" si="44"/>
        <v>0</v>
      </c>
      <c r="X117" s="49">
        <f t="shared" si="44"/>
        <v>0</v>
      </c>
      <c r="Y117" s="49">
        <f t="shared" si="44"/>
        <v>0</v>
      </c>
      <c r="Z117" s="49">
        <f t="shared" si="44"/>
        <v>0</v>
      </c>
      <c r="AA117" s="49">
        <f t="shared" si="44"/>
        <v>0</v>
      </c>
      <c r="AB117" s="50">
        <f>AA117</f>
        <v>0</v>
      </c>
    </row>
    <row r="118" spans="1:28" s="56" customFormat="1" x14ac:dyDescent="0.25">
      <c r="A118" s="51" t="s">
        <v>175</v>
      </c>
      <c r="B118" s="52" t="s">
        <v>176</v>
      </c>
      <c r="C118" s="52"/>
      <c r="D118" s="52"/>
      <c r="E118" s="52"/>
      <c r="F118" s="67"/>
      <c r="G118" s="9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2"/>
      <c r="X118" s="52"/>
      <c r="Y118" s="52"/>
      <c r="Z118" s="52"/>
      <c r="AA118" s="52"/>
    </row>
    <row r="119" spans="1:28" s="22" customFormat="1" ht="13.5" customHeight="1" x14ac:dyDescent="0.25">
      <c r="A119" s="16">
        <v>1</v>
      </c>
      <c r="B119" s="92" t="s">
        <v>179</v>
      </c>
      <c r="C119" s="18" t="s">
        <v>42</v>
      </c>
      <c r="D119" s="26" t="s">
        <v>75</v>
      </c>
      <c r="E119" s="57" t="s">
        <v>177</v>
      </c>
      <c r="F119" s="16" t="s">
        <v>180</v>
      </c>
      <c r="G119" s="33" t="s">
        <v>178</v>
      </c>
      <c r="H119" s="201">
        <v>1</v>
      </c>
      <c r="I119" s="201">
        <v>0</v>
      </c>
      <c r="J119" s="201">
        <v>1</v>
      </c>
      <c r="K119" s="201">
        <v>0</v>
      </c>
      <c r="L119" s="201">
        <v>0</v>
      </c>
      <c r="M119" s="201">
        <f t="shared" ref="M119:M125" si="45">SUM(K119:L119)</f>
        <v>0</v>
      </c>
      <c r="N119" s="201">
        <v>0</v>
      </c>
      <c r="O119" s="201">
        <v>0</v>
      </c>
      <c r="P119" s="201">
        <f t="shared" ref="P119:P125" si="46">SUM(N119:O119)</f>
        <v>0</v>
      </c>
      <c r="Q119" s="201">
        <v>0</v>
      </c>
      <c r="R119" s="201">
        <v>0</v>
      </c>
      <c r="S119" s="201">
        <f t="shared" ref="S119:S125" si="47">SUM(Q119:R119)</f>
        <v>0</v>
      </c>
      <c r="T119" s="201">
        <v>3</v>
      </c>
      <c r="U119" s="201">
        <v>0</v>
      </c>
      <c r="V119" s="201"/>
      <c r="W119" s="202">
        <v>0</v>
      </c>
      <c r="X119" s="202">
        <v>0</v>
      </c>
      <c r="Y119" s="202">
        <v>0</v>
      </c>
      <c r="Z119" s="202">
        <v>0</v>
      </c>
      <c r="AA119" s="201">
        <f t="shared" ref="AA119:AA124" si="48">SUM(W119:X119)</f>
        <v>0</v>
      </c>
    </row>
    <row r="120" spans="1:28" s="22" customFormat="1" ht="15" x14ac:dyDescent="0.25">
      <c r="A120" s="16">
        <v>2</v>
      </c>
      <c r="B120" s="17" t="s">
        <v>181</v>
      </c>
      <c r="C120" s="18" t="s">
        <v>42</v>
      </c>
      <c r="D120" s="26" t="s">
        <v>62</v>
      </c>
      <c r="E120" s="57" t="s">
        <v>177</v>
      </c>
      <c r="F120" s="16" t="s">
        <v>182</v>
      </c>
      <c r="G120" s="33" t="s">
        <v>178</v>
      </c>
      <c r="H120" s="201">
        <v>1</v>
      </c>
      <c r="I120" s="201">
        <v>0</v>
      </c>
      <c r="J120" s="201">
        <v>1</v>
      </c>
      <c r="K120" s="201">
        <v>0</v>
      </c>
      <c r="L120" s="201">
        <v>0</v>
      </c>
      <c r="M120" s="201">
        <f t="shared" si="45"/>
        <v>0</v>
      </c>
      <c r="N120" s="201">
        <v>0</v>
      </c>
      <c r="O120" s="201">
        <v>0</v>
      </c>
      <c r="P120" s="201">
        <f t="shared" si="46"/>
        <v>0</v>
      </c>
      <c r="Q120" s="201">
        <v>0</v>
      </c>
      <c r="R120" s="201">
        <v>0</v>
      </c>
      <c r="S120" s="201">
        <f t="shared" si="47"/>
        <v>0</v>
      </c>
      <c r="T120" s="201">
        <v>3</v>
      </c>
      <c r="U120" s="201">
        <v>0</v>
      </c>
      <c r="V120" s="201"/>
      <c r="W120" s="202">
        <v>0</v>
      </c>
      <c r="X120" s="202">
        <v>0</v>
      </c>
      <c r="Y120" s="202">
        <v>0</v>
      </c>
      <c r="Z120" s="202">
        <v>0</v>
      </c>
      <c r="AA120" s="201">
        <f t="shared" si="48"/>
        <v>0</v>
      </c>
    </row>
    <row r="121" spans="1:28" s="22" customFormat="1" ht="15" x14ac:dyDescent="0.25">
      <c r="A121" s="16">
        <v>3</v>
      </c>
      <c r="B121" s="17" t="s">
        <v>183</v>
      </c>
      <c r="C121" s="18" t="s">
        <v>42</v>
      </c>
      <c r="D121" s="26" t="s">
        <v>62</v>
      </c>
      <c r="E121" s="57" t="s">
        <v>177</v>
      </c>
      <c r="F121" s="16" t="s">
        <v>184</v>
      </c>
      <c r="G121" s="33" t="s">
        <v>178</v>
      </c>
      <c r="H121" s="201">
        <v>1</v>
      </c>
      <c r="I121" s="201">
        <v>0</v>
      </c>
      <c r="J121" s="201">
        <v>1</v>
      </c>
      <c r="K121" s="201">
        <v>0</v>
      </c>
      <c r="L121" s="201">
        <v>0</v>
      </c>
      <c r="M121" s="201">
        <f t="shared" si="45"/>
        <v>0</v>
      </c>
      <c r="N121" s="201">
        <v>0</v>
      </c>
      <c r="O121" s="201">
        <v>0</v>
      </c>
      <c r="P121" s="201">
        <f t="shared" si="46"/>
        <v>0</v>
      </c>
      <c r="Q121" s="201">
        <v>0</v>
      </c>
      <c r="R121" s="201">
        <v>0</v>
      </c>
      <c r="S121" s="201">
        <f t="shared" si="47"/>
        <v>0</v>
      </c>
      <c r="T121" s="201">
        <v>3</v>
      </c>
      <c r="U121" s="201">
        <v>0</v>
      </c>
      <c r="V121" s="201"/>
      <c r="W121" s="202">
        <v>0</v>
      </c>
      <c r="X121" s="202">
        <v>0</v>
      </c>
      <c r="Y121" s="202">
        <v>0</v>
      </c>
      <c r="Z121" s="202">
        <v>0</v>
      </c>
      <c r="AA121" s="201">
        <f t="shared" si="48"/>
        <v>0</v>
      </c>
    </row>
    <row r="122" spans="1:28" s="22" customFormat="1" x14ac:dyDescent="0.25">
      <c r="A122" s="16">
        <v>4</v>
      </c>
      <c r="B122" s="17" t="s">
        <v>185</v>
      </c>
      <c r="C122" s="18" t="s">
        <v>42</v>
      </c>
      <c r="D122" s="18" t="s">
        <v>89</v>
      </c>
      <c r="E122" s="57" t="s">
        <v>177</v>
      </c>
      <c r="F122" s="16" t="s">
        <v>186</v>
      </c>
      <c r="G122" s="33" t="s">
        <v>178</v>
      </c>
      <c r="H122" s="201">
        <v>1</v>
      </c>
      <c r="I122" s="201">
        <v>0</v>
      </c>
      <c r="J122" s="201">
        <v>1</v>
      </c>
      <c r="K122" s="201">
        <v>0</v>
      </c>
      <c r="L122" s="201">
        <v>0</v>
      </c>
      <c r="M122" s="201">
        <f t="shared" si="45"/>
        <v>0</v>
      </c>
      <c r="N122" s="201">
        <v>0</v>
      </c>
      <c r="O122" s="201">
        <v>0</v>
      </c>
      <c r="P122" s="201">
        <f t="shared" si="46"/>
        <v>0</v>
      </c>
      <c r="Q122" s="201">
        <v>0</v>
      </c>
      <c r="R122" s="201">
        <v>0</v>
      </c>
      <c r="S122" s="201">
        <f t="shared" si="47"/>
        <v>0</v>
      </c>
      <c r="T122" s="201">
        <v>3</v>
      </c>
      <c r="U122" s="201">
        <v>0</v>
      </c>
      <c r="V122" s="201"/>
      <c r="W122" s="202">
        <v>0</v>
      </c>
      <c r="X122" s="202">
        <v>0</v>
      </c>
      <c r="Y122" s="202">
        <v>0</v>
      </c>
      <c r="Z122" s="202">
        <v>0</v>
      </c>
      <c r="AA122" s="201">
        <f t="shared" si="48"/>
        <v>0</v>
      </c>
    </row>
    <row r="123" spans="1:28" s="22" customFormat="1" x14ac:dyDescent="0.25">
      <c r="A123" s="16">
        <v>5</v>
      </c>
      <c r="B123" s="17" t="s">
        <v>187</v>
      </c>
      <c r="C123" s="18" t="s">
        <v>42</v>
      </c>
      <c r="D123" s="18" t="s">
        <v>89</v>
      </c>
      <c r="E123" s="57" t="s">
        <v>177</v>
      </c>
      <c r="F123" s="16" t="s">
        <v>188</v>
      </c>
      <c r="G123" s="33" t="s">
        <v>178</v>
      </c>
      <c r="H123" s="201">
        <v>1</v>
      </c>
      <c r="I123" s="201">
        <v>0</v>
      </c>
      <c r="J123" s="201">
        <v>1</v>
      </c>
      <c r="K123" s="201">
        <v>0</v>
      </c>
      <c r="L123" s="201">
        <v>0</v>
      </c>
      <c r="M123" s="201">
        <f t="shared" si="45"/>
        <v>0</v>
      </c>
      <c r="N123" s="201">
        <v>0</v>
      </c>
      <c r="O123" s="201">
        <v>0</v>
      </c>
      <c r="P123" s="201">
        <f t="shared" si="46"/>
        <v>0</v>
      </c>
      <c r="Q123" s="201">
        <v>0</v>
      </c>
      <c r="R123" s="201">
        <v>0</v>
      </c>
      <c r="S123" s="201">
        <f t="shared" si="47"/>
        <v>0</v>
      </c>
      <c r="T123" s="201">
        <v>3</v>
      </c>
      <c r="U123" s="201">
        <v>0</v>
      </c>
      <c r="V123" s="201"/>
      <c r="W123" s="202">
        <v>0</v>
      </c>
      <c r="X123" s="202">
        <v>0</v>
      </c>
      <c r="Y123" s="202">
        <v>0</v>
      </c>
      <c r="Z123" s="202">
        <v>0</v>
      </c>
      <c r="AA123" s="201">
        <f t="shared" si="48"/>
        <v>0</v>
      </c>
    </row>
    <row r="124" spans="1:28" s="22" customFormat="1" x14ac:dyDescent="0.25">
      <c r="A124" s="16">
        <v>6</v>
      </c>
      <c r="B124" s="17" t="s">
        <v>189</v>
      </c>
      <c r="C124" s="18" t="s">
        <v>42</v>
      </c>
      <c r="D124" s="18" t="s">
        <v>89</v>
      </c>
      <c r="E124" s="57" t="s">
        <v>177</v>
      </c>
      <c r="F124" s="16" t="s">
        <v>190</v>
      </c>
      <c r="G124" s="33" t="s">
        <v>178</v>
      </c>
      <c r="H124" s="201">
        <v>1</v>
      </c>
      <c r="I124" s="201">
        <v>0</v>
      </c>
      <c r="J124" s="201">
        <v>1</v>
      </c>
      <c r="K124" s="201">
        <v>0</v>
      </c>
      <c r="L124" s="201">
        <v>0</v>
      </c>
      <c r="M124" s="201">
        <f t="shared" si="45"/>
        <v>0</v>
      </c>
      <c r="N124" s="201">
        <v>0</v>
      </c>
      <c r="O124" s="201">
        <v>0</v>
      </c>
      <c r="P124" s="201">
        <f t="shared" si="46"/>
        <v>0</v>
      </c>
      <c r="Q124" s="201">
        <v>0</v>
      </c>
      <c r="R124" s="201">
        <v>0</v>
      </c>
      <c r="S124" s="201">
        <f t="shared" si="47"/>
        <v>0</v>
      </c>
      <c r="T124" s="201">
        <v>3</v>
      </c>
      <c r="U124" s="201">
        <v>0</v>
      </c>
      <c r="V124" s="201"/>
      <c r="W124" s="242">
        <v>0</v>
      </c>
      <c r="X124" s="242">
        <v>0</v>
      </c>
      <c r="Y124" s="242">
        <v>0</v>
      </c>
      <c r="Z124" s="242">
        <v>0</v>
      </c>
      <c r="AA124" s="201">
        <f t="shared" si="48"/>
        <v>0</v>
      </c>
    </row>
    <row r="125" spans="1:28" s="97" customFormat="1" ht="15" x14ac:dyDescent="0.25">
      <c r="A125" s="18">
        <v>7</v>
      </c>
      <c r="B125" s="94" t="s">
        <v>325</v>
      </c>
      <c r="C125" s="18" t="s">
        <v>42</v>
      </c>
      <c r="D125" s="26" t="s">
        <v>326</v>
      </c>
      <c r="E125" s="57" t="s">
        <v>177</v>
      </c>
      <c r="F125" s="95" t="s">
        <v>327</v>
      </c>
      <c r="G125" s="75" t="s">
        <v>177</v>
      </c>
      <c r="H125" s="214">
        <v>1</v>
      </c>
      <c r="I125" s="214">
        <v>0</v>
      </c>
      <c r="J125" s="214">
        <v>1</v>
      </c>
      <c r="K125" s="214">
        <v>0</v>
      </c>
      <c r="L125" s="214">
        <v>0</v>
      </c>
      <c r="M125" s="214">
        <f t="shared" si="45"/>
        <v>0</v>
      </c>
      <c r="N125" s="214">
        <v>0</v>
      </c>
      <c r="O125" s="214">
        <v>0</v>
      </c>
      <c r="P125" s="201">
        <f t="shared" si="46"/>
        <v>0</v>
      </c>
      <c r="Q125" s="214">
        <v>0</v>
      </c>
      <c r="R125" s="214">
        <v>0</v>
      </c>
      <c r="S125" s="201">
        <f t="shared" si="47"/>
        <v>0</v>
      </c>
      <c r="T125" s="214">
        <v>6</v>
      </c>
      <c r="U125" s="214">
        <v>0</v>
      </c>
      <c r="V125" s="214"/>
      <c r="W125" s="243">
        <v>0</v>
      </c>
      <c r="X125" s="243">
        <v>0</v>
      </c>
      <c r="Y125" s="243">
        <v>0</v>
      </c>
      <c r="Z125" s="243">
        <v>0</v>
      </c>
      <c r="AA125" s="201">
        <f>SUM(W125:Z125)</f>
        <v>0</v>
      </c>
    </row>
    <row r="126" spans="1:28" s="97" customFormat="1" ht="15" x14ac:dyDescent="0.25">
      <c r="A126" s="18"/>
      <c r="B126" s="222" t="s">
        <v>355</v>
      </c>
      <c r="C126" s="223">
        <f>COUNTIF($C$119:$C$125,B126)</f>
        <v>0</v>
      </c>
      <c r="D126" s="26"/>
      <c r="E126" s="57"/>
      <c r="F126" s="95"/>
      <c r="G126" s="75"/>
      <c r="H126" s="214"/>
      <c r="I126" s="214"/>
      <c r="J126" s="214"/>
      <c r="K126" s="214"/>
      <c r="L126" s="214"/>
      <c r="M126" s="214"/>
      <c r="N126" s="214"/>
      <c r="O126" s="214"/>
      <c r="P126" s="201"/>
      <c r="Q126" s="214"/>
      <c r="R126" s="214"/>
      <c r="S126" s="201"/>
      <c r="T126" s="214"/>
      <c r="U126" s="214"/>
      <c r="V126" s="214"/>
      <c r="W126" s="243"/>
      <c r="X126" s="243"/>
      <c r="Y126" s="243"/>
      <c r="Z126" s="243"/>
      <c r="AA126" s="201"/>
    </row>
    <row r="127" spans="1:28" s="97" customFormat="1" ht="15" x14ac:dyDescent="0.25">
      <c r="A127" s="18"/>
      <c r="B127" s="222" t="s">
        <v>356</v>
      </c>
      <c r="C127" s="223">
        <f>COUNTIF($C$119:$C$125,B127)</f>
        <v>0</v>
      </c>
      <c r="D127" s="26"/>
      <c r="E127" s="57"/>
      <c r="F127" s="95"/>
      <c r="G127" s="75"/>
      <c r="H127" s="214"/>
      <c r="I127" s="214"/>
      <c r="J127" s="214"/>
      <c r="K127" s="214"/>
      <c r="L127" s="214"/>
      <c r="M127" s="214"/>
      <c r="N127" s="214"/>
      <c r="O127" s="214"/>
      <c r="P127" s="201"/>
      <c r="Q127" s="214"/>
      <c r="R127" s="214"/>
      <c r="S127" s="201"/>
      <c r="T127" s="214"/>
      <c r="U127" s="214"/>
      <c r="V127" s="214"/>
      <c r="W127" s="243"/>
      <c r="X127" s="243"/>
      <c r="Y127" s="243"/>
      <c r="Z127" s="243"/>
      <c r="AA127" s="201"/>
    </row>
    <row r="128" spans="1:28" s="97" customFormat="1" ht="15" x14ac:dyDescent="0.25">
      <c r="A128" s="18"/>
      <c r="B128" s="222" t="s">
        <v>42</v>
      </c>
      <c r="C128" s="223">
        <f>COUNTIF($C$119:$C$125,B128)</f>
        <v>7</v>
      </c>
      <c r="D128" s="26"/>
      <c r="E128" s="57"/>
      <c r="F128" s="95"/>
      <c r="G128" s="75"/>
      <c r="H128" s="214"/>
      <c r="I128" s="214"/>
      <c r="J128" s="214"/>
      <c r="K128" s="214"/>
      <c r="L128" s="214"/>
      <c r="M128" s="214"/>
      <c r="N128" s="214"/>
      <c r="O128" s="214"/>
      <c r="P128" s="201"/>
      <c r="Q128" s="214"/>
      <c r="R128" s="214"/>
      <c r="S128" s="201"/>
      <c r="T128" s="214"/>
      <c r="U128" s="214"/>
      <c r="V128" s="214"/>
      <c r="W128" s="243"/>
      <c r="X128" s="243"/>
      <c r="Y128" s="243"/>
      <c r="Z128" s="243"/>
      <c r="AA128" s="201"/>
    </row>
    <row r="129" spans="1:28" s="97" customFormat="1" ht="15" x14ac:dyDescent="0.25">
      <c r="A129" s="18"/>
      <c r="B129" s="222" t="s">
        <v>357</v>
      </c>
      <c r="C129" s="223">
        <f>COUNTIF($C$119:$C$125,B129)</f>
        <v>0</v>
      </c>
      <c r="D129" s="26"/>
      <c r="E129" s="57"/>
      <c r="F129" s="95"/>
      <c r="G129" s="75"/>
      <c r="H129" s="214"/>
      <c r="I129" s="214"/>
      <c r="J129" s="214"/>
      <c r="K129" s="214"/>
      <c r="L129" s="214"/>
      <c r="M129" s="214"/>
      <c r="N129" s="214"/>
      <c r="O129" s="214"/>
      <c r="P129" s="201"/>
      <c r="Q129" s="214"/>
      <c r="R129" s="214"/>
      <c r="S129" s="201"/>
      <c r="T129" s="214"/>
      <c r="U129" s="214"/>
      <c r="V129" s="214"/>
      <c r="W129" s="243"/>
      <c r="X129" s="243"/>
      <c r="Y129" s="243"/>
      <c r="Z129" s="243"/>
      <c r="AA129" s="201"/>
    </row>
    <row r="130" spans="1:28" s="97" customFormat="1" ht="15" x14ac:dyDescent="0.25">
      <c r="A130" s="18"/>
      <c r="B130" s="222" t="s">
        <v>358</v>
      </c>
      <c r="C130" s="223">
        <f>COUNTIF($C$119:$C$125,B130)</f>
        <v>0</v>
      </c>
      <c r="D130" s="26"/>
      <c r="E130" s="57"/>
      <c r="F130" s="95"/>
      <c r="G130" s="75"/>
      <c r="H130" s="214"/>
      <c r="I130" s="214"/>
      <c r="J130" s="214"/>
      <c r="K130" s="214"/>
      <c r="L130" s="214"/>
      <c r="M130" s="214"/>
      <c r="N130" s="214"/>
      <c r="O130" s="214"/>
      <c r="P130" s="201"/>
      <c r="Q130" s="214"/>
      <c r="R130" s="214"/>
      <c r="S130" s="201"/>
      <c r="T130" s="214"/>
      <c r="U130" s="214"/>
      <c r="V130" s="214"/>
      <c r="W130" s="243"/>
      <c r="X130" s="243"/>
      <c r="Y130" s="243"/>
      <c r="Z130" s="243"/>
      <c r="AA130" s="201"/>
    </row>
    <row r="131" spans="1:28" x14ac:dyDescent="0.25">
      <c r="A131" s="16"/>
      <c r="B131" s="46" t="s">
        <v>191</v>
      </c>
      <c r="C131" s="47">
        <f>SUM(C126:C130)</f>
        <v>7</v>
      </c>
      <c r="D131" s="46"/>
      <c r="E131" s="46"/>
      <c r="F131" s="47" t="s">
        <v>370</v>
      </c>
      <c r="G131" s="48"/>
      <c r="H131" s="49">
        <f t="shared" ref="H131:O131" si="49">SUM(H119:H125)</f>
        <v>7</v>
      </c>
      <c r="I131" s="49">
        <f t="shared" si="49"/>
        <v>0</v>
      </c>
      <c r="J131" s="49">
        <f t="shared" si="49"/>
        <v>7</v>
      </c>
      <c r="K131" s="49">
        <f t="shared" si="49"/>
        <v>0</v>
      </c>
      <c r="L131" s="49">
        <f t="shared" si="49"/>
        <v>0</v>
      </c>
      <c r="M131" s="49">
        <f t="shared" si="49"/>
        <v>0</v>
      </c>
      <c r="N131" s="49">
        <f t="shared" si="49"/>
        <v>0</v>
      </c>
      <c r="O131" s="49">
        <f t="shared" si="49"/>
        <v>0</v>
      </c>
      <c r="P131" s="49">
        <f>SUM(P119:P124)</f>
        <v>0</v>
      </c>
      <c r="Q131" s="49">
        <f>SUM(Q119:Q125)</f>
        <v>0</v>
      </c>
      <c r="R131" s="49">
        <f>SUM(R119:R125)</f>
        <v>0</v>
      </c>
      <c r="S131" s="49">
        <f>SUM(S119:S124)</f>
        <v>0</v>
      </c>
      <c r="T131" s="49">
        <f>SUM(T119:T125)</f>
        <v>24</v>
      </c>
      <c r="U131" s="49">
        <f>SUM(U119:U125)</f>
        <v>0</v>
      </c>
      <c r="V131" s="49">
        <f>SUM(V119:V124)</f>
        <v>0</v>
      </c>
      <c r="W131" s="49">
        <f>SUM(W119:W125)</f>
        <v>0</v>
      </c>
      <c r="X131" s="49">
        <f>SUM(X119:X125)</f>
        <v>0</v>
      </c>
      <c r="Y131" s="49">
        <f>SUM(Y119:Y125)</f>
        <v>0</v>
      </c>
      <c r="Z131" s="49">
        <f>SUM(Z119:Z125)</f>
        <v>0</v>
      </c>
      <c r="AA131" s="49">
        <f>SUM(AA119:AA124)</f>
        <v>0</v>
      </c>
      <c r="AB131" s="50">
        <f>AA131</f>
        <v>0</v>
      </c>
    </row>
    <row r="132" spans="1:28" s="56" customFormat="1" x14ac:dyDescent="0.25">
      <c r="A132" s="51" t="s">
        <v>192</v>
      </c>
      <c r="B132" s="52" t="s">
        <v>193</v>
      </c>
      <c r="C132" s="52"/>
      <c r="D132" s="52"/>
      <c r="E132" s="52"/>
      <c r="F132" s="67"/>
      <c r="G132" s="55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3"/>
      <c r="X132" s="53"/>
      <c r="Y132" s="53"/>
      <c r="Z132" s="53"/>
      <c r="AA132" s="53"/>
    </row>
    <row r="133" spans="1:28" s="22" customFormat="1" ht="15" x14ac:dyDescent="0.25">
      <c r="A133" s="16">
        <v>1</v>
      </c>
      <c r="B133" s="17" t="s">
        <v>195</v>
      </c>
      <c r="C133" s="18" t="s">
        <v>42</v>
      </c>
      <c r="D133" s="26" t="s">
        <v>62</v>
      </c>
      <c r="E133" s="57" t="s">
        <v>194</v>
      </c>
      <c r="F133" s="16" t="s">
        <v>196</v>
      </c>
      <c r="G133" s="18" t="s">
        <v>194</v>
      </c>
      <c r="H133" s="201">
        <v>1</v>
      </c>
      <c r="I133" s="201">
        <v>0</v>
      </c>
      <c r="J133" s="201">
        <v>1</v>
      </c>
      <c r="K133" s="201">
        <v>0</v>
      </c>
      <c r="L133" s="201">
        <v>0</v>
      </c>
      <c r="M133" s="201">
        <f t="shared" ref="M133:M137" si="50">+SUM(K133:L133)</f>
        <v>0</v>
      </c>
      <c r="N133" s="201">
        <v>0</v>
      </c>
      <c r="O133" s="201">
        <v>0</v>
      </c>
      <c r="P133" s="201">
        <f t="shared" ref="P133:P137" si="51">+SUM(N133:O133)</f>
        <v>0</v>
      </c>
      <c r="Q133" s="201">
        <v>0</v>
      </c>
      <c r="R133" s="201">
        <v>0</v>
      </c>
      <c r="S133" s="201">
        <f t="shared" ref="S133:S137" si="52">+SUM(Q133:R133)</f>
        <v>0</v>
      </c>
      <c r="T133" s="201">
        <v>3</v>
      </c>
      <c r="U133" s="201">
        <v>0</v>
      </c>
      <c r="V133" s="201"/>
      <c r="W133" s="202">
        <v>0</v>
      </c>
      <c r="X133" s="202">
        <v>0</v>
      </c>
      <c r="Y133" s="202">
        <v>0</v>
      </c>
      <c r="Z133" s="202">
        <v>0</v>
      </c>
      <c r="AA133" s="202">
        <f t="shared" ref="AA133:AA137" si="53">SUM(W133:X133)</f>
        <v>0</v>
      </c>
    </row>
    <row r="134" spans="1:28" s="22" customFormat="1" ht="15" x14ac:dyDescent="0.25">
      <c r="A134" s="16">
        <v>2</v>
      </c>
      <c r="B134" s="17" t="s">
        <v>197</v>
      </c>
      <c r="C134" s="18" t="s">
        <v>42</v>
      </c>
      <c r="D134" s="26" t="s">
        <v>75</v>
      </c>
      <c r="E134" s="57" t="s">
        <v>194</v>
      </c>
      <c r="F134" s="44" t="s">
        <v>198</v>
      </c>
      <c r="G134" s="18" t="s">
        <v>194</v>
      </c>
      <c r="H134" s="201">
        <v>1</v>
      </c>
      <c r="I134" s="201">
        <v>0</v>
      </c>
      <c r="J134" s="201">
        <v>1</v>
      </c>
      <c r="K134" s="201">
        <v>0</v>
      </c>
      <c r="L134" s="201">
        <v>0</v>
      </c>
      <c r="M134" s="201">
        <f t="shared" si="50"/>
        <v>0</v>
      </c>
      <c r="N134" s="201">
        <v>0</v>
      </c>
      <c r="O134" s="201">
        <v>0</v>
      </c>
      <c r="P134" s="201">
        <f t="shared" si="51"/>
        <v>0</v>
      </c>
      <c r="Q134" s="201">
        <v>0</v>
      </c>
      <c r="R134" s="201">
        <v>0</v>
      </c>
      <c r="S134" s="201">
        <f t="shared" si="52"/>
        <v>0</v>
      </c>
      <c r="T134" s="201">
        <v>0</v>
      </c>
      <c r="U134" s="201">
        <v>0</v>
      </c>
      <c r="V134" s="201"/>
      <c r="W134" s="202">
        <v>0</v>
      </c>
      <c r="X134" s="202">
        <v>0</v>
      </c>
      <c r="Y134" s="202">
        <v>0</v>
      </c>
      <c r="Z134" s="202">
        <v>0</v>
      </c>
      <c r="AA134" s="202">
        <f t="shared" si="53"/>
        <v>0</v>
      </c>
    </row>
    <row r="135" spans="1:28" s="86" customFormat="1" ht="15" x14ac:dyDescent="0.25">
      <c r="A135" s="16">
        <v>3</v>
      </c>
      <c r="B135" s="17" t="s">
        <v>199</v>
      </c>
      <c r="C135" s="18" t="s">
        <v>42</v>
      </c>
      <c r="D135" s="26" t="s">
        <v>75</v>
      </c>
      <c r="E135" s="57" t="s">
        <v>194</v>
      </c>
      <c r="F135" s="44" t="s">
        <v>200</v>
      </c>
      <c r="G135" s="18" t="s">
        <v>194</v>
      </c>
      <c r="H135" s="201">
        <v>1</v>
      </c>
      <c r="I135" s="201">
        <v>0</v>
      </c>
      <c r="J135" s="201">
        <v>1</v>
      </c>
      <c r="K135" s="201">
        <v>0</v>
      </c>
      <c r="L135" s="201">
        <v>0</v>
      </c>
      <c r="M135" s="201">
        <v>0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f t="shared" si="52"/>
        <v>0</v>
      </c>
      <c r="T135" s="201">
        <v>5</v>
      </c>
      <c r="U135" s="201">
        <v>0</v>
      </c>
      <c r="V135" s="201"/>
      <c r="W135" s="202">
        <v>0</v>
      </c>
      <c r="X135" s="202">
        <v>0</v>
      </c>
      <c r="Y135" s="202">
        <v>0</v>
      </c>
      <c r="Z135" s="202">
        <v>0</v>
      </c>
      <c r="AA135" s="202">
        <f t="shared" si="53"/>
        <v>0</v>
      </c>
    </row>
    <row r="136" spans="1:28" s="22" customFormat="1" x14ac:dyDescent="0.25">
      <c r="A136" s="16">
        <v>4</v>
      </c>
      <c r="B136" s="17" t="s">
        <v>201</v>
      </c>
      <c r="C136" s="18" t="s">
        <v>42</v>
      </c>
      <c r="D136" s="18" t="s">
        <v>89</v>
      </c>
      <c r="E136" s="57" t="s">
        <v>194</v>
      </c>
      <c r="F136" s="16" t="s">
        <v>202</v>
      </c>
      <c r="G136" s="18" t="s">
        <v>194</v>
      </c>
      <c r="H136" s="201">
        <v>1</v>
      </c>
      <c r="I136" s="201">
        <v>0</v>
      </c>
      <c r="J136" s="201">
        <v>1</v>
      </c>
      <c r="K136" s="201">
        <v>0</v>
      </c>
      <c r="L136" s="201">
        <v>0</v>
      </c>
      <c r="M136" s="201">
        <f t="shared" si="50"/>
        <v>0</v>
      </c>
      <c r="N136" s="201">
        <v>0</v>
      </c>
      <c r="O136" s="201">
        <v>0</v>
      </c>
      <c r="P136" s="201">
        <f t="shared" si="51"/>
        <v>0</v>
      </c>
      <c r="Q136" s="201">
        <v>0</v>
      </c>
      <c r="R136" s="201">
        <v>0</v>
      </c>
      <c r="S136" s="201">
        <f t="shared" si="52"/>
        <v>0</v>
      </c>
      <c r="T136" s="201">
        <v>3</v>
      </c>
      <c r="U136" s="201">
        <v>0</v>
      </c>
      <c r="V136" s="201"/>
      <c r="W136" s="202">
        <v>0</v>
      </c>
      <c r="X136" s="202">
        <v>0</v>
      </c>
      <c r="Y136" s="202">
        <v>0</v>
      </c>
      <c r="Z136" s="202">
        <v>0</v>
      </c>
      <c r="AA136" s="202">
        <f t="shared" si="53"/>
        <v>0</v>
      </c>
    </row>
    <row r="137" spans="1:28" s="22" customFormat="1" x14ac:dyDescent="0.25">
      <c r="A137" s="16">
        <v>5</v>
      </c>
      <c r="B137" s="17" t="s">
        <v>203</v>
      </c>
      <c r="C137" s="18" t="s">
        <v>42</v>
      </c>
      <c r="D137" s="18" t="s">
        <v>89</v>
      </c>
      <c r="E137" s="57" t="s">
        <v>194</v>
      </c>
      <c r="F137" s="16" t="s">
        <v>204</v>
      </c>
      <c r="G137" s="18" t="s">
        <v>194</v>
      </c>
      <c r="H137" s="201">
        <v>1</v>
      </c>
      <c r="I137" s="201">
        <v>0</v>
      </c>
      <c r="J137" s="201">
        <v>1</v>
      </c>
      <c r="K137" s="201">
        <v>20</v>
      </c>
      <c r="L137" s="201">
        <v>6</v>
      </c>
      <c r="M137" s="201">
        <f t="shared" si="50"/>
        <v>26</v>
      </c>
      <c r="N137" s="201">
        <v>0</v>
      </c>
      <c r="O137" s="201">
        <v>0</v>
      </c>
      <c r="P137" s="201">
        <f t="shared" si="51"/>
        <v>0</v>
      </c>
      <c r="Q137" s="201">
        <v>0</v>
      </c>
      <c r="R137" s="201">
        <v>0</v>
      </c>
      <c r="S137" s="201">
        <f t="shared" si="52"/>
        <v>0</v>
      </c>
      <c r="T137" s="201">
        <v>8</v>
      </c>
      <c r="U137" s="201">
        <v>1</v>
      </c>
      <c r="V137" s="208" t="s">
        <v>371</v>
      </c>
      <c r="W137" s="202">
        <v>27703585</v>
      </c>
      <c r="X137" s="202">
        <v>30819456</v>
      </c>
      <c r="Y137" s="202">
        <v>40060000</v>
      </c>
      <c r="Z137" s="202">
        <v>8893585</v>
      </c>
      <c r="AA137" s="202">
        <f t="shared" si="53"/>
        <v>58523041</v>
      </c>
    </row>
    <row r="138" spans="1:28" s="245" customFormat="1" ht="15" x14ac:dyDescent="0.25">
      <c r="A138" s="16"/>
      <c r="B138" s="222" t="s">
        <v>355</v>
      </c>
      <c r="C138" s="223">
        <f>COUNTIF($C$133:$C$137,B138)</f>
        <v>0</v>
      </c>
      <c r="D138" s="26"/>
      <c r="E138" s="57"/>
      <c r="F138" s="18"/>
      <c r="G138" s="18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5"/>
      <c r="X138" s="215"/>
      <c r="Y138" s="215"/>
      <c r="Z138" s="215"/>
      <c r="AA138" s="202"/>
      <c r="AB138" s="244"/>
    </row>
    <row r="139" spans="1:28" s="245" customFormat="1" ht="15" x14ac:dyDescent="0.25">
      <c r="A139" s="16"/>
      <c r="B139" s="222" t="s">
        <v>356</v>
      </c>
      <c r="C139" s="223">
        <f>COUNTIF($C$133:$C$137,B139)</f>
        <v>0</v>
      </c>
      <c r="D139" s="26"/>
      <c r="E139" s="57"/>
      <c r="F139" s="18"/>
      <c r="G139" s="18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5"/>
      <c r="X139" s="215"/>
      <c r="Y139" s="215"/>
      <c r="Z139" s="215"/>
      <c r="AA139" s="202"/>
      <c r="AB139" s="244"/>
    </row>
    <row r="140" spans="1:28" s="245" customFormat="1" ht="15" x14ac:dyDescent="0.25">
      <c r="A140" s="16"/>
      <c r="B140" s="222" t="s">
        <v>42</v>
      </c>
      <c r="C140" s="223">
        <f>COUNTIF($C$133:$C$137,B140)</f>
        <v>5</v>
      </c>
      <c r="D140" s="26"/>
      <c r="E140" s="57"/>
      <c r="F140" s="18"/>
      <c r="G140" s="18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5"/>
      <c r="X140" s="215"/>
      <c r="Y140" s="215"/>
      <c r="Z140" s="215"/>
      <c r="AA140" s="202"/>
      <c r="AB140" s="244"/>
    </row>
    <row r="141" spans="1:28" s="245" customFormat="1" ht="15" x14ac:dyDescent="0.25">
      <c r="A141" s="16"/>
      <c r="B141" s="222" t="s">
        <v>357</v>
      </c>
      <c r="C141" s="223">
        <f>COUNTIF($C$133:$C$137,B141)</f>
        <v>0</v>
      </c>
      <c r="D141" s="26"/>
      <c r="E141" s="57"/>
      <c r="F141" s="18"/>
      <c r="G141" s="18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5"/>
      <c r="X141" s="215"/>
      <c r="Y141" s="215"/>
      <c r="Z141" s="215"/>
      <c r="AA141" s="202"/>
      <c r="AB141" s="244"/>
    </row>
    <row r="142" spans="1:28" s="245" customFormat="1" ht="15" x14ac:dyDescent="0.25">
      <c r="A142" s="16"/>
      <c r="B142" s="222" t="s">
        <v>358</v>
      </c>
      <c r="C142" s="223">
        <f>COUNTIF($C$133:$C$137,B142)</f>
        <v>0</v>
      </c>
      <c r="D142" s="26"/>
      <c r="E142" s="57"/>
      <c r="F142" s="18"/>
      <c r="G142" s="18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5"/>
      <c r="X142" s="215"/>
      <c r="Y142" s="215"/>
      <c r="Z142" s="215"/>
      <c r="AA142" s="202"/>
      <c r="AB142" s="244"/>
    </row>
    <row r="143" spans="1:28" x14ac:dyDescent="0.25">
      <c r="A143" s="16"/>
      <c r="B143" s="46" t="s">
        <v>205</v>
      </c>
      <c r="C143" s="47">
        <f>SUM(C138:C142)</f>
        <v>5</v>
      </c>
      <c r="D143" s="46"/>
      <c r="E143" s="46"/>
      <c r="F143" s="60" t="s">
        <v>372</v>
      </c>
      <c r="G143" s="48"/>
      <c r="H143" s="49">
        <f t="shared" ref="H143:AA143" si="54">SUM(H133:H137)</f>
        <v>5</v>
      </c>
      <c r="I143" s="49">
        <f t="shared" si="54"/>
        <v>0</v>
      </c>
      <c r="J143" s="49">
        <f t="shared" si="54"/>
        <v>5</v>
      </c>
      <c r="K143" s="49">
        <f t="shared" si="54"/>
        <v>20</v>
      </c>
      <c r="L143" s="49">
        <f t="shared" si="54"/>
        <v>6</v>
      </c>
      <c r="M143" s="49">
        <f t="shared" si="54"/>
        <v>26</v>
      </c>
      <c r="N143" s="49">
        <f t="shared" si="54"/>
        <v>0</v>
      </c>
      <c r="O143" s="49">
        <f t="shared" si="54"/>
        <v>0</v>
      </c>
      <c r="P143" s="49">
        <f t="shared" si="54"/>
        <v>0</v>
      </c>
      <c r="Q143" s="49">
        <f t="shared" si="54"/>
        <v>0</v>
      </c>
      <c r="R143" s="49">
        <f t="shared" si="54"/>
        <v>0</v>
      </c>
      <c r="S143" s="49">
        <f t="shared" si="54"/>
        <v>0</v>
      </c>
      <c r="T143" s="49">
        <f t="shared" si="54"/>
        <v>19</v>
      </c>
      <c r="U143" s="49">
        <f t="shared" si="54"/>
        <v>1</v>
      </c>
      <c r="V143" s="49">
        <f t="shared" si="54"/>
        <v>0</v>
      </c>
      <c r="W143" s="49">
        <f t="shared" si="54"/>
        <v>27703585</v>
      </c>
      <c r="X143" s="49">
        <f t="shared" si="54"/>
        <v>30819456</v>
      </c>
      <c r="Y143" s="49">
        <f t="shared" si="54"/>
        <v>40060000</v>
      </c>
      <c r="Z143" s="49">
        <f t="shared" si="54"/>
        <v>8893585</v>
      </c>
      <c r="AA143" s="49">
        <f t="shared" si="54"/>
        <v>58523041</v>
      </c>
      <c r="AB143" s="50">
        <f>AA143</f>
        <v>58523041</v>
      </c>
    </row>
    <row r="144" spans="1:28" x14ac:dyDescent="0.25">
      <c r="A144" s="295" t="s">
        <v>11</v>
      </c>
      <c r="B144" s="295" t="s">
        <v>12</v>
      </c>
      <c r="C144" s="295" t="s">
        <v>13</v>
      </c>
      <c r="D144" s="295" t="s">
        <v>14</v>
      </c>
      <c r="E144" s="295" t="s">
        <v>12</v>
      </c>
      <c r="F144" s="295" t="s">
        <v>15</v>
      </c>
      <c r="G144" s="295" t="s">
        <v>16</v>
      </c>
      <c r="H144" s="300" t="s">
        <v>17</v>
      </c>
      <c r="I144" s="325" t="s">
        <v>18</v>
      </c>
      <c r="J144" s="300" t="s">
        <v>19</v>
      </c>
      <c r="K144" s="306" t="s">
        <v>20</v>
      </c>
      <c r="L144" s="307"/>
      <c r="M144" s="308"/>
      <c r="N144" s="306" t="s">
        <v>21</v>
      </c>
      <c r="O144" s="307"/>
      <c r="P144" s="308"/>
      <c r="Q144" s="306" t="s">
        <v>22</v>
      </c>
      <c r="R144" s="307"/>
      <c r="S144" s="308"/>
      <c r="T144" s="313" t="s">
        <v>64</v>
      </c>
      <c r="U144" s="295" t="s">
        <v>24</v>
      </c>
      <c r="V144" s="295" t="s">
        <v>25</v>
      </c>
      <c r="W144" s="300" t="s">
        <v>26</v>
      </c>
      <c r="X144" s="300" t="s">
        <v>27</v>
      </c>
      <c r="Y144" s="300" t="s">
        <v>28</v>
      </c>
      <c r="Z144" s="300" t="s">
        <v>29</v>
      </c>
      <c r="AA144" s="300" t="s">
        <v>30</v>
      </c>
      <c r="AB144" s="50"/>
    </row>
    <row r="145" spans="1:29" x14ac:dyDescent="0.25">
      <c r="A145" s="296"/>
      <c r="B145" s="296"/>
      <c r="C145" s="296"/>
      <c r="D145" s="296"/>
      <c r="E145" s="296"/>
      <c r="F145" s="296"/>
      <c r="G145" s="296"/>
      <c r="H145" s="301"/>
      <c r="I145" s="326"/>
      <c r="J145" s="301"/>
      <c r="K145" s="309" t="s">
        <v>31</v>
      </c>
      <c r="L145" s="309" t="s">
        <v>32</v>
      </c>
      <c r="M145" s="311" t="s">
        <v>33</v>
      </c>
      <c r="N145" s="309" t="s">
        <v>31</v>
      </c>
      <c r="O145" s="309" t="s">
        <v>32</v>
      </c>
      <c r="P145" s="311" t="s">
        <v>34</v>
      </c>
      <c r="Q145" s="309" t="s">
        <v>31</v>
      </c>
      <c r="R145" s="309" t="s">
        <v>32</v>
      </c>
      <c r="S145" s="311" t="s">
        <v>35</v>
      </c>
      <c r="T145" s="313"/>
      <c r="U145" s="296"/>
      <c r="V145" s="296"/>
      <c r="W145" s="301"/>
      <c r="X145" s="301"/>
      <c r="Y145" s="301"/>
      <c r="Z145" s="301"/>
      <c r="AA145" s="301"/>
      <c r="AB145" s="50"/>
    </row>
    <row r="146" spans="1:29" x14ac:dyDescent="0.25">
      <c r="A146" s="297"/>
      <c r="B146" s="297"/>
      <c r="C146" s="297"/>
      <c r="D146" s="297"/>
      <c r="E146" s="297"/>
      <c r="F146" s="297"/>
      <c r="G146" s="297"/>
      <c r="H146" s="302"/>
      <c r="I146" s="327"/>
      <c r="J146" s="302"/>
      <c r="K146" s="310"/>
      <c r="L146" s="310"/>
      <c r="M146" s="312"/>
      <c r="N146" s="310"/>
      <c r="O146" s="310"/>
      <c r="P146" s="312"/>
      <c r="Q146" s="310"/>
      <c r="R146" s="310"/>
      <c r="S146" s="312"/>
      <c r="T146" s="313"/>
      <c r="U146" s="297"/>
      <c r="V146" s="297"/>
      <c r="W146" s="302"/>
      <c r="X146" s="302"/>
      <c r="Y146" s="302"/>
      <c r="Z146" s="302"/>
      <c r="AA146" s="302"/>
      <c r="AB146" s="50"/>
    </row>
    <row r="147" spans="1:29" s="56" customFormat="1" x14ac:dyDescent="0.25">
      <c r="A147" s="51" t="s">
        <v>206</v>
      </c>
      <c r="B147" s="52" t="s">
        <v>207</v>
      </c>
      <c r="C147" s="52"/>
      <c r="D147" s="52"/>
      <c r="E147" s="52"/>
      <c r="F147" s="83"/>
      <c r="G147" s="55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3"/>
      <c r="X147" s="53"/>
      <c r="Y147" s="53"/>
      <c r="Z147" s="53"/>
      <c r="AA147" s="53"/>
      <c r="AC147" s="226"/>
    </row>
    <row r="148" spans="1:29" s="22" customFormat="1" x14ac:dyDescent="0.25">
      <c r="A148" s="16">
        <v>1</v>
      </c>
      <c r="B148" s="17" t="s">
        <v>209</v>
      </c>
      <c r="C148" s="18" t="s">
        <v>42</v>
      </c>
      <c r="D148" s="18" t="s">
        <v>38</v>
      </c>
      <c r="E148" s="57" t="s">
        <v>208</v>
      </c>
      <c r="F148" s="16" t="s">
        <v>210</v>
      </c>
      <c r="G148" s="16" t="s">
        <v>208</v>
      </c>
      <c r="H148" s="201">
        <v>1</v>
      </c>
      <c r="I148" s="201">
        <v>0</v>
      </c>
      <c r="J148" s="201">
        <v>1</v>
      </c>
      <c r="K148" s="201">
        <v>0</v>
      </c>
      <c r="L148" s="201">
        <v>0</v>
      </c>
      <c r="M148" s="201">
        <f t="shared" ref="M148:M156" si="55">SUM(K148:L148)</f>
        <v>0</v>
      </c>
      <c r="N148" s="201">
        <v>0</v>
      </c>
      <c r="O148" s="201">
        <v>0</v>
      </c>
      <c r="P148" s="201">
        <f t="shared" ref="P148:P156" si="56">SUM(N148:O148)</f>
        <v>0</v>
      </c>
      <c r="Q148" s="201">
        <v>0</v>
      </c>
      <c r="R148" s="201">
        <v>0</v>
      </c>
      <c r="S148" s="201">
        <f t="shared" ref="S148:S156" si="57">SUM(Q148:R148)</f>
        <v>0</v>
      </c>
      <c r="T148" s="201">
        <v>6</v>
      </c>
      <c r="U148" s="201">
        <v>0</v>
      </c>
      <c r="V148" s="201"/>
      <c r="W148" s="202">
        <v>0</v>
      </c>
      <c r="X148" s="202">
        <v>0</v>
      </c>
      <c r="Y148" s="202">
        <v>0</v>
      </c>
      <c r="Z148" s="202">
        <v>0</v>
      </c>
      <c r="AA148" s="202">
        <f t="shared" ref="AA148:AA156" si="58">SUM(W148:X148)</f>
        <v>0</v>
      </c>
    </row>
    <row r="149" spans="1:29" s="22" customFormat="1" ht="15" x14ac:dyDescent="0.25">
      <c r="A149" s="16">
        <v>2</v>
      </c>
      <c r="B149" s="17" t="s">
        <v>211</v>
      </c>
      <c r="C149" s="18" t="s">
        <v>42</v>
      </c>
      <c r="D149" s="26" t="s">
        <v>62</v>
      </c>
      <c r="E149" s="57" t="s">
        <v>208</v>
      </c>
      <c r="F149" s="16" t="s">
        <v>212</v>
      </c>
      <c r="G149" s="16" t="s">
        <v>208</v>
      </c>
      <c r="H149" s="201">
        <v>1</v>
      </c>
      <c r="I149" s="201">
        <v>0</v>
      </c>
      <c r="J149" s="201">
        <v>1</v>
      </c>
      <c r="K149" s="201">
        <v>0</v>
      </c>
      <c r="L149" s="201">
        <v>0</v>
      </c>
      <c r="M149" s="201">
        <f t="shared" si="55"/>
        <v>0</v>
      </c>
      <c r="N149" s="201">
        <v>0</v>
      </c>
      <c r="O149" s="201">
        <v>0</v>
      </c>
      <c r="P149" s="201">
        <f t="shared" si="56"/>
        <v>0</v>
      </c>
      <c r="Q149" s="201">
        <v>0</v>
      </c>
      <c r="R149" s="201">
        <v>0</v>
      </c>
      <c r="S149" s="201">
        <f t="shared" si="57"/>
        <v>0</v>
      </c>
      <c r="T149" s="201">
        <v>6</v>
      </c>
      <c r="U149" s="201">
        <v>0</v>
      </c>
      <c r="V149" s="201"/>
      <c r="W149" s="202">
        <v>0</v>
      </c>
      <c r="X149" s="202">
        <v>0</v>
      </c>
      <c r="Y149" s="202">
        <v>0</v>
      </c>
      <c r="Z149" s="202">
        <v>0</v>
      </c>
      <c r="AA149" s="202">
        <f t="shared" si="58"/>
        <v>0</v>
      </c>
    </row>
    <row r="150" spans="1:29" s="22" customFormat="1" ht="15" x14ac:dyDescent="0.25">
      <c r="A150" s="16">
        <v>3</v>
      </c>
      <c r="B150" s="17" t="s">
        <v>213</v>
      </c>
      <c r="C150" s="18" t="s">
        <v>42</v>
      </c>
      <c r="D150" s="26" t="s">
        <v>62</v>
      </c>
      <c r="E150" s="57" t="s">
        <v>208</v>
      </c>
      <c r="F150" s="44" t="s">
        <v>214</v>
      </c>
      <c r="G150" s="16" t="s">
        <v>208</v>
      </c>
      <c r="H150" s="201">
        <v>1</v>
      </c>
      <c r="I150" s="201">
        <v>0</v>
      </c>
      <c r="J150" s="201">
        <v>1</v>
      </c>
      <c r="K150" s="201">
        <v>0</v>
      </c>
      <c r="L150" s="201">
        <v>0</v>
      </c>
      <c r="M150" s="201">
        <f t="shared" si="55"/>
        <v>0</v>
      </c>
      <c r="N150" s="201">
        <v>0</v>
      </c>
      <c r="O150" s="201">
        <v>0</v>
      </c>
      <c r="P150" s="201">
        <f t="shared" si="56"/>
        <v>0</v>
      </c>
      <c r="Q150" s="201">
        <v>0</v>
      </c>
      <c r="R150" s="201">
        <v>0</v>
      </c>
      <c r="S150" s="201">
        <f t="shared" si="57"/>
        <v>0</v>
      </c>
      <c r="T150" s="201">
        <v>6</v>
      </c>
      <c r="U150" s="201">
        <v>0</v>
      </c>
      <c r="V150" s="201"/>
      <c r="W150" s="202">
        <v>0</v>
      </c>
      <c r="X150" s="202">
        <v>0</v>
      </c>
      <c r="Y150" s="202">
        <v>0</v>
      </c>
      <c r="Z150" s="202">
        <v>0</v>
      </c>
      <c r="AA150" s="202">
        <f t="shared" si="58"/>
        <v>0</v>
      </c>
    </row>
    <row r="151" spans="1:29" s="22" customFormat="1" ht="15" x14ac:dyDescent="0.25">
      <c r="A151" s="16">
        <v>4</v>
      </c>
      <c r="B151" s="17" t="s">
        <v>215</v>
      </c>
      <c r="C151" s="18" t="s">
        <v>42</v>
      </c>
      <c r="D151" s="26" t="s">
        <v>62</v>
      </c>
      <c r="E151" s="57" t="s">
        <v>208</v>
      </c>
      <c r="F151" s="16" t="s">
        <v>216</v>
      </c>
      <c r="G151" s="16" t="s">
        <v>208</v>
      </c>
      <c r="H151" s="201">
        <v>1</v>
      </c>
      <c r="I151" s="201">
        <v>0</v>
      </c>
      <c r="J151" s="201">
        <v>1</v>
      </c>
      <c r="K151" s="201">
        <v>0</v>
      </c>
      <c r="L151" s="201">
        <v>0</v>
      </c>
      <c r="M151" s="201">
        <f t="shared" si="55"/>
        <v>0</v>
      </c>
      <c r="N151" s="201">
        <v>0</v>
      </c>
      <c r="O151" s="201">
        <v>0</v>
      </c>
      <c r="P151" s="201">
        <f t="shared" si="56"/>
        <v>0</v>
      </c>
      <c r="Q151" s="201">
        <v>0</v>
      </c>
      <c r="R151" s="201">
        <v>0</v>
      </c>
      <c r="S151" s="201">
        <f t="shared" si="57"/>
        <v>0</v>
      </c>
      <c r="T151" s="201">
        <v>6</v>
      </c>
      <c r="U151" s="201">
        <v>0</v>
      </c>
      <c r="V151" s="201"/>
      <c r="W151" s="202">
        <v>0</v>
      </c>
      <c r="X151" s="202">
        <v>0</v>
      </c>
      <c r="Y151" s="202">
        <v>0</v>
      </c>
      <c r="Z151" s="202">
        <v>0</v>
      </c>
      <c r="AA151" s="202">
        <f t="shared" si="58"/>
        <v>0</v>
      </c>
    </row>
    <row r="152" spans="1:29" s="22" customFormat="1" ht="15" x14ac:dyDescent="0.25">
      <c r="A152" s="16">
        <v>5</v>
      </c>
      <c r="B152" s="17" t="s">
        <v>217</v>
      </c>
      <c r="C152" s="18" t="s">
        <v>42</v>
      </c>
      <c r="D152" s="26" t="s">
        <v>62</v>
      </c>
      <c r="E152" s="57" t="s">
        <v>208</v>
      </c>
      <c r="F152" s="16" t="s">
        <v>218</v>
      </c>
      <c r="G152" s="16" t="s">
        <v>208</v>
      </c>
      <c r="H152" s="201">
        <v>1</v>
      </c>
      <c r="I152" s="201">
        <v>0</v>
      </c>
      <c r="J152" s="201">
        <v>1</v>
      </c>
      <c r="K152" s="201">
        <v>0</v>
      </c>
      <c r="L152" s="201">
        <v>0</v>
      </c>
      <c r="M152" s="201">
        <f t="shared" si="55"/>
        <v>0</v>
      </c>
      <c r="N152" s="201">
        <v>0</v>
      </c>
      <c r="O152" s="201">
        <v>0</v>
      </c>
      <c r="P152" s="201">
        <f t="shared" si="56"/>
        <v>0</v>
      </c>
      <c r="Q152" s="201">
        <v>0</v>
      </c>
      <c r="R152" s="201">
        <v>0</v>
      </c>
      <c r="S152" s="201">
        <f t="shared" si="57"/>
        <v>0</v>
      </c>
      <c r="T152" s="201">
        <v>6</v>
      </c>
      <c r="U152" s="201">
        <v>0</v>
      </c>
      <c r="V152" s="201"/>
      <c r="W152" s="201">
        <v>0</v>
      </c>
      <c r="X152" s="201">
        <v>0</v>
      </c>
      <c r="Y152" s="201">
        <v>0</v>
      </c>
      <c r="Z152" s="201">
        <v>0</v>
      </c>
      <c r="AA152" s="202">
        <f t="shared" si="58"/>
        <v>0</v>
      </c>
    </row>
    <row r="153" spans="1:29" s="22" customFormat="1" ht="15" x14ac:dyDescent="0.25">
      <c r="A153" s="16">
        <v>6</v>
      </c>
      <c r="B153" s="17" t="s">
        <v>219</v>
      </c>
      <c r="C153" s="18" t="s">
        <v>42</v>
      </c>
      <c r="D153" s="26" t="s">
        <v>75</v>
      </c>
      <c r="E153" s="57" t="s">
        <v>208</v>
      </c>
      <c r="F153" s="16" t="s">
        <v>220</v>
      </c>
      <c r="G153" s="16" t="s">
        <v>208</v>
      </c>
      <c r="H153" s="201">
        <v>1</v>
      </c>
      <c r="I153" s="201">
        <v>0</v>
      </c>
      <c r="J153" s="201">
        <v>1</v>
      </c>
      <c r="K153" s="201">
        <v>0</v>
      </c>
      <c r="L153" s="201">
        <v>0</v>
      </c>
      <c r="M153" s="201">
        <f t="shared" si="55"/>
        <v>0</v>
      </c>
      <c r="N153" s="201">
        <v>0</v>
      </c>
      <c r="O153" s="201">
        <v>0</v>
      </c>
      <c r="P153" s="201">
        <f t="shared" si="56"/>
        <v>0</v>
      </c>
      <c r="Q153" s="201">
        <v>0</v>
      </c>
      <c r="R153" s="201">
        <v>0</v>
      </c>
      <c r="S153" s="201">
        <f t="shared" si="57"/>
        <v>0</v>
      </c>
      <c r="T153" s="201">
        <v>5</v>
      </c>
      <c r="U153" s="201">
        <v>0</v>
      </c>
      <c r="V153" s="201"/>
      <c r="W153" s="202">
        <v>0</v>
      </c>
      <c r="X153" s="202">
        <v>0</v>
      </c>
      <c r="Y153" s="202">
        <v>0</v>
      </c>
      <c r="Z153" s="202">
        <v>0</v>
      </c>
      <c r="AA153" s="202">
        <f t="shared" si="58"/>
        <v>0</v>
      </c>
    </row>
    <row r="154" spans="1:29" s="22" customFormat="1" x14ac:dyDescent="0.25">
      <c r="A154" s="16">
        <v>7</v>
      </c>
      <c r="B154" s="17" t="s">
        <v>221</v>
      </c>
      <c r="C154" s="18" t="s">
        <v>42</v>
      </c>
      <c r="D154" s="18" t="s">
        <v>89</v>
      </c>
      <c r="E154" s="57" t="s">
        <v>208</v>
      </c>
      <c r="F154" s="16" t="s">
        <v>222</v>
      </c>
      <c r="G154" s="16" t="s">
        <v>208</v>
      </c>
      <c r="H154" s="201">
        <v>1</v>
      </c>
      <c r="I154" s="201">
        <v>0</v>
      </c>
      <c r="J154" s="201">
        <v>1</v>
      </c>
      <c r="K154" s="201">
        <v>0</v>
      </c>
      <c r="L154" s="201">
        <v>0</v>
      </c>
      <c r="M154" s="201">
        <f t="shared" si="55"/>
        <v>0</v>
      </c>
      <c r="N154" s="201">
        <v>0</v>
      </c>
      <c r="O154" s="201">
        <v>0</v>
      </c>
      <c r="P154" s="201">
        <f t="shared" si="56"/>
        <v>0</v>
      </c>
      <c r="Q154" s="201">
        <v>0</v>
      </c>
      <c r="R154" s="201">
        <v>0</v>
      </c>
      <c r="S154" s="201">
        <f t="shared" si="57"/>
        <v>0</v>
      </c>
      <c r="T154" s="201">
        <v>6</v>
      </c>
      <c r="U154" s="201"/>
      <c r="V154" s="208"/>
      <c r="W154" s="202">
        <v>0</v>
      </c>
      <c r="X154" s="202">
        <v>0</v>
      </c>
      <c r="Y154" s="202">
        <v>0</v>
      </c>
      <c r="Z154" s="202">
        <v>0</v>
      </c>
      <c r="AA154" s="202">
        <f t="shared" si="58"/>
        <v>0</v>
      </c>
    </row>
    <row r="155" spans="1:29" s="22" customFormat="1" x14ac:dyDescent="0.25">
      <c r="A155" s="16">
        <v>8</v>
      </c>
      <c r="B155" s="17" t="s">
        <v>223</v>
      </c>
      <c r="C155" s="18" t="s">
        <v>42</v>
      </c>
      <c r="D155" s="18" t="s">
        <v>224</v>
      </c>
      <c r="E155" s="57" t="s">
        <v>208</v>
      </c>
      <c r="F155" s="16" t="s">
        <v>225</v>
      </c>
      <c r="G155" s="16" t="s">
        <v>208</v>
      </c>
      <c r="H155" s="201">
        <v>1</v>
      </c>
      <c r="I155" s="201">
        <v>0</v>
      </c>
      <c r="J155" s="201">
        <v>1</v>
      </c>
      <c r="K155" s="201">
        <v>0</v>
      </c>
      <c r="L155" s="201">
        <v>0</v>
      </c>
      <c r="M155" s="201">
        <f t="shared" si="55"/>
        <v>0</v>
      </c>
      <c r="N155" s="201">
        <v>0</v>
      </c>
      <c r="O155" s="201">
        <v>0</v>
      </c>
      <c r="P155" s="201">
        <f t="shared" si="56"/>
        <v>0</v>
      </c>
      <c r="Q155" s="201">
        <v>0</v>
      </c>
      <c r="R155" s="201">
        <v>0</v>
      </c>
      <c r="S155" s="201">
        <f t="shared" si="57"/>
        <v>0</v>
      </c>
      <c r="T155" s="201">
        <v>6</v>
      </c>
      <c r="U155" s="201">
        <v>0</v>
      </c>
      <c r="V155" s="201"/>
      <c r="W155" s="202">
        <v>0</v>
      </c>
      <c r="X155" s="202">
        <v>0</v>
      </c>
      <c r="Y155" s="202">
        <v>0</v>
      </c>
      <c r="Z155" s="202">
        <v>0</v>
      </c>
      <c r="AA155" s="202">
        <f t="shared" si="58"/>
        <v>0</v>
      </c>
    </row>
    <row r="156" spans="1:29" s="22" customFormat="1" x14ac:dyDescent="0.25">
      <c r="A156" s="16">
        <v>9</v>
      </c>
      <c r="B156" s="17" t="s">
        <v>226</v>
      </c>
      <c r="C156" s="18" t="s">
        <v>42</v>
      </c>
      <c r="D156" s="18" t="s">
        <v>89</v>
      </c>
      <c r="E156" s="57" t="s">
        <v>208</v>
      </c>
      <c r="F156" s="16" t="s">
        <v>227</v>
      </c>
      <c r="G156" s="16" t="s">
        <v>208</v>
      </c>
      <c r="H156" s="201">
        <v>1</v>
      </c>
      <c r="I156" s="201">
        <v>0</v>
      </c>
      <c r="J156" s="201">
        <v>1</v>
      </c>
      <c r="K156" s="201">
        <v>0</v>
      </c>
      <c r="L156" s="201">
        <v>0</v>
      </c>
      <c r="M156" s="201">
        <f t="shared" si="55"/>
        <v>0</v>
      </c>
      <c r="N156" s="201">
        <v>0</v>
      </c>
      <c r="O156" s="201">
        <v>0</v>
      </c>
      <c r="P156" s="201">
        <f t="shared" si="56"/>
        <v>0</v>
      </c>
      <c r="Q156" s="201">
        <v>0</v>
      </c>
      <c r="R156" s="201">
        <v>0</v>
      </c>
      <c r="S156" s="201">
        <f t="shared" si="57"/>
        <v>0</v>
      </c>
      <c r="T156" s="201">
        <v>6</v>
      </c>
      <c r="U156" s="201">
        <v>0</v>
      </c>
      <c r="V156" s="201"/>
      <c r="W156" s="202">
        <v>0</v>
      </c>
      <c r="X156" s="202">
        <v>0</v>
      </c>
      <c r="Y156" s="202">
        <v>0</v>
      </c>
      <c r="Z156" s="202">
        <v>0</v>
      </c>
      <c r="AA156" s="202">
        <f t="shared" si="58"/>
        <v>0</v>
      </c>
    </row>
    <row r="157" spans="1:29" s="22" customFormat="1" ht="14.25" customHeight="1" x14ac:dyDescent="0.25">
      <c r="A157" s="18"/>
      <c r="B157" s="222" t="s">
        <v>355</v>
      </c>
      <c r="C157" s="223">
        <f>COUNTIF($C$148:$C$156,B157)</f>
        <v>0</v>
      </c>
      <c r="D157" s="18"/>
      <c r="E157" s="57"/>
      <c r="F157" s="16"/>
      <c r="G157" s="18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8"/>
      <c r="W157" s="201"/>
      <c r="X157" s="201"/>
      <c r="Y157" s="201"/>
      <c r="Z157" s="201"/>
      <c r="AA157" s="207"/>
    </row>
    <row r="158" spans="1:29" s="22" customFormat="1" ht="14.25" customHeight="1" x14ac:dyDescent="0.25">
      <c r="A158" s="18"/>
      <c r="B158" s="222" t="s">
        <v>356</v>
      </c>
      <c r="C158" s="223">
        <f>COUNTIF($C$148:$C$156,B158)</f>
        <v>0</v>
      </c>
      <c r="D158" s="18"/>
      <c r="E158" s="57"/>
      <c r="F158" s="16"/>
      <c r="G158" s="18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8"/>
      <c r="W158" s="201"/>
      <c r="X158" s="201"/>
      <c r="Y158" s="201"/>
      <c r="Z158" s="201"/>
      <c r="AA158" s="207"/>
    </row>
    <row r="159" spans="1:29" s="22" customFormat="1" ht="14.25" customHeight="1" x14ac:dyDescent="0.25">
      <c r="A159" s="18"/>
      <c r="B159" s="222" t="s">
        <v>42</v>
      </c>
      <c r="C159" s="223">
        <f>COUNTIF($C$148:$C$156,B159)</f>
        <v>9</v>
      </c>
      <c r="D159" s="18"/>
      <c r="E159" s="57"/>
      <c r="F159" s="16"/>
      <c r="G159" s="18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8"/>
      <c r="W159" s="201"/>
      <c r="X159" s="201"/>
      <c r="Y159" s="201"/>
      <c r="Z159" s="201"/>
      <c r="AA159" s="207"/>
    </row>
    <row r="160" spans="1:29" s="22" customFormat="1" ht="14.25" customHeight="1" x14ac:dyDescent="0.25">
      <c r="A160" s="18"/>
      <c r="B160" s="222" t="s">
        <v>357</v>
      </c>
      <c r="C160" s="223">
        <f>COUNTIF($C$148:$C$156,B160)</f>
        <v>0</v>
      </c>
      <c r="D160" s="18"/>
      <c r="E160" s="57"/>
      <c r="F160" s="16"/>
      <c r="G160" s="18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8"/>
      <c r="W160" s="201"/>
      <c r="X160" s="201"/>
      <c r="Y160" s="201"/>
      <c r="Z160" s="201"/>
      <c r="AA160" s="207"/>
    </row>
    <row r="161" spans="1:28" s="22" customFormat="1" ht="14.25" customHeight="1" x14ac:dyDescent="0.25">
      <c r="A161" s="18"/>
      <c r="B161" s="222" t="s">
        <v>358</v>
      </c>
      <c r="C161" s="223">
        <f>COUNTIF($C$148:$C$156,B161)</f>
        <v>0</v>
      </c>
      <c r="D161" s="18"/>
      <c r="E161" s="57"/>
      <c r="F161" s="16"/>
      <c r="G161" s="18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8"/>
      <c r="W161" s="201"/>
      <c r="X161" s="201"/>
      <c r="Y161" s="201"/>
      <c r="Z161" s="201"/>
      <c r="AA161" s="207"/>
    </row>
    <row r="162" spans="1:28" s="97" customFormat="1" ht="21" customHeight="1" x14ac:dyDescent="0.25">
      <c r="A162" s="57"/>
      <c r="B162" s="98" t="s">
        <v>230</v>
      </c>
      <c r="C162" s="47">
        <f>SUM(C157:C161)</f>
        <v>9</v>
      </c>
      <c r="D162" s="98"/>
      <c r="E162" s="98"/>
      <c r="F162" s="47" t="s">
        <v>373</v>
      </c>
      <c r="G162" s="99"/>
      <c r="H162" s="100">
        <f t="shared" ref="H162:AA162" si="59">SUM(H148:H156)</f>
        <v>9</v>
      </c>
      <c r="I162" s="100">
        <f t="shared" si="59"/>
        <v>0</v>
      </c>
      <c r="J162" s="100">
        <f t="shared" si="59"/>
        <v>9</v>
      </c>
      <c r="K162" s="100">
        <f t="shared" si="59"/>
        <v>0</v>
      </c>
      <c r="L162" s="100">
        <f t="shared" si="59"/>
        <v>0</v>
      </c>
      <c r="M162" s="100">
        <f t="shared" si="59"/>
        <v>0</v>
      </c>
      <c r="N162" s="100">
        <f t="shared" si="59"/>
        <v>0</v>
      </c>
      <c r="O162" s="100">
        <f t="shared" si="59"/>
        <v>0</v>
      </c>
      <c r="P162" s="100">
        <f t="shared" si="59"/>
        <v>0</v>
      </c>
      <c r="Q162" s="100">
        <f t="shared" si="59"/>
        <v>0</v>
      </c>
      <c r="R162" s="100">
        <f t="shared" si="59"/>
        <v>0</v>
      </c>
      <c r="S162" s="100">
        <f t="shared" si="59"/>
        <v>0</v>
      </c>
      <c r="T162" s="100">
        <f t="shared" si="59"/>
        <v>53</v>
      </c>
      <c r="U162" s="100">
        <f t="shared" si="59"/>
        <v>0</v>
      </c>
      <c r="V162" s="100">
        <f t="shared" si="59"/>
        <v>0</v>
      </c>
      <c r="W162" s="100">
        <f t="shared" si="59"/>
        <v>0</v>
      </c>
      <c r="X162" s="100">
        <f t="shared" si="59"/>
        <v>0</v>
      </c>
      <c r="Y162" s="100">
        <f t="shared" si="59"/>
        <v>0</v>
      </c>
      <c r="Z162" s="100">
        <f t="shared" si="59"/>
        <v>0</v>
      </c>
      <c r="AA162" s="100">
        <f t="shared" si="59"/>
        <v>0</v>
      </c>
      <c r="AB162" s="101">
        <f>AA162</f>
        <v>0</v>
      </c>
    </row>
    <row r="163" spans="1:28" x14ac:dyDescent="0.25">
      <c r="A163" s="51" t="s">
        <v>231</v>
      </c>
      <c r="B163" s="52" t="s">
        <v>232</v>
      </c>
      <c r="C163" s="52"/>
      <c r="D163" s="52"/>
      <c r="E163" s="52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3"/>
      <c r="X163" s="53"/>
      <c r="Y163" s="53"/>
      <c r="Z163" s="53"/>
      <c r="AA163" s="53"/>
      <c r="AB163" s="50"/>
    </row>
    <row r="164" spans="1:28" s="97" customFormat="1" ht="15" x14ac:dyDescent="0.25">
      <c r="A164" s="246"/>
      <c r="B164" s="222" t="s">
        <v>355</v>
      </c>
      <c r="C164" s="223" t="e">
        <f>COUNTIF(#REF!,B164)</f>
        <v>#REF!</v>
      </c>
      <c r="D164" s="247"/>
      <c r="E164" s="248"/>
      <c r="F164" s="249"/>
      <c r="G164" s="250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1"/>
      <c r="W164" s="252"/>
      <c r="X164" s="252"/>
      <c r="Y164" s="252"/>
      <c r="Z164" s="252"/>
      <c r="AA164" s="252"/>
    </row>
    <row r="165" spans="1:28" s="97" customFormat="1" ht="15" x14ac:dyDescent="0.25">
      <c r="A165" s="246"/>
      <c r="B165" s="222" t="s">
        <v>356</v>
      </c>
      <c r="C165" s="223" t="e">
        <f>COUNTIF(#REF!,B165)</f>
        <v>#REF!</v>
      </c>
      <c r="D165" s="247"/>
      <c r="E165" s="248"/>
      <c r="F165" s="249"/>
      <c r="G165" s="250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1"/>
      <c r="W165" s="252"/>
      <c r="X165" s="252"/>
      <c r="Y165" s="252"/>
      <c r="Z165" s="252"/>
      <c r="AA165" s="252"/>
    </row>
    <row r="166" spans="1:28" s="97" customFormat="1" ht="15" x14ac:dyDescent="0.25">
      <c r="A166" s="246"/>
      <c r="B166" s="222" t="s">
        <v>42</v>
      </c>
      <c r="C166" s="223" t="e">
        <f>COUNTIF(#REF!,B166)</f>
        <v>#REF!</v>
      </c>
      <c r="D166" s="247"/>
      <c r="E166" s="248"/>
      <c r="F166" s="249"/>
      <c r="G166" s="250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1"/>
      <c r="W166" s="252"/>
      <c r="X166" s="252"/>
      <c r="Y166" s="252"/>
      <c r="Z166" s="252"/>
      <c r="AA166" s="252"/>
    </row>
    <row r="167" spans="1:28" s="97" customFormat="1" ht="15" x14ac:dyDescent="0.25">
      <c r="A167" s="246"/>
      <c r="B167" s="222" t="s">
        <v>357</v>
      </c>
      <c r="C167" s="223" t="e">
        <f>COUNTIF(#REF!,B167)</f>
        <v>#REF!</v>
      </c>
      <c r="D167" s="247"/>
      <c r="E167" s="248"/>
      <c r="F167" s="249"/>
      <c r="G167" s="250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  <c r="W167" s="252"/>
      <c r="X167" s="252"/>
      <c r="Y167" s="252"/>
      <c r="Z167" s="252"/>
      <c r="AA167" s="252"/>
    </row>
    <row r="168" spans="1:28" s="97" customFormat="1" ht="15" x14ac:dyDescent="0.25">
      <c r="A168" s="246"/>
      <c r="B168" s="222" t="s">
        <v>358</v>
      </c>
      <c r="C168" s="223" t="e">
        <f>COUNTIF(#REF!,B168)</f>
        <v>#REF!</v>
      </c>
      <c r="D168" s="247"/>
      <c r="E168" s="248"/>
      <c r="F168" s="249"/>
      <c r="G168" s="250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  <c r="W168" s="252"/>
      <c r="X168" s="252"/>
      <c r="Y168" s="252"/>
      <c r="Z168" s="252"/>
      <c r="AA168" s="252"/>
    </row>
    <row r="169" spans="1:28" s="22" customFormat="1" x14ac:dyDescent="0.25">
      <c r="A169" s="16"/>
      <c r="B169" s="46" t="s">
        <v>374</v>
      </c>
      <c r="C169" s="103" t="e">
        <f>SUM(C164:C168)</f>
        <v>#REF!</v>
      </c>
      <c r="D169" s="102"/>
      <c r="E169" s="102"/>
      <c r="F169" s="103" t="s">
        <v>331</v>
      </c>
      <c r="G169" s="48"/>
      <c r="H169" s="49" t="e">
        <f>SUM(#REF!)</f>
        <v>#REF!</v>
      </c>
      <c r="I169" s="49" t="e">
        <f>SUM(#REF!)</f>
        <v>#REF!</v>
      </c>
      <c r="J169" s="49" t="e">
        <f>SUM(#REF!)</f>
        <v>#REF!</v>
      </c>
      <c r="K169" s="49" t="e">
        <f>SUM(#REF!)</f>
        <v>#REF!</v>
      </c>
      <c r="L169" s="49" t="e">
        <f>SUM(#REF!)</f>
        <v>#REF!</v>
      </c>
      <c r="M169" s="49" t="e">
        <f>SUM(#REF!)</f>
        <v>#REF!</v>
      </c>
      <c r="N169" s="49" t="e">
        <f>SUM(#REF!)</f>
        <v>#REF!</v>
      </c>
      <c r="O169" s="49" t="e">
        <f>SUM(#REF!)</f>
        <v>#REF!</v>
      </c>
      <c r="P169" s="49" t="e">
        <f>SUM(#REF!)</f>
        <v>#REF!</v>
      </c>
      <c r="Q169" s="49" t="e">
        <f>SUM(#REF!)</f>
        <v>#REF!</v>
      </c>
      <c r="R169" s="49" t="e">
        <f>SUM(#REF!)</f>
        <v>#REF!</v>
      </c>
      <c r="S169" s="49" t="e">
        <f>SUM(#REF!)</f>
        <v>#REF!</v>
      </c>
      <c r="T169" s="49" t="e">
        <f>SUM(#REF!)</f>
        <v>#REF!</v>
      </c>
      <c r="U169" s="49" t="e">
        <f>SUM(#REF!)</f>
        <v>#REF!</v>
      </c>
      <c r="V169" s="49" t="e">
        <f>SUM(#REF!)</f>
        <v>#REF!</v>
      </c>
      <c r="W169" s="49" t="e">
        <f>SUM(#REF!)</f>
        <v>#REF!</v>
      </c>
      <c r="X169" s="49" t="e">
        <f>SUM(#REF!)</f>
        <v>#REF!</v>
      </c>
      <c r="Y169" s="49" t="e">
        <f>SUM(#REF!)</f>
        <v>#REF!</v>
      </c>
      <c r="Z169" s="49" t="e">
        <f>SUM(#REF!)</f>
        <v>#REF!</v>
      </c>
      <c r="AA169" s="49" t="e">
        <f>SUM(#REF!)</f>
        <v>#REF!</v>
      </c>
      <c r="AB169" s="104" t="e">
        <f>AA169</f>
        <v>#REF!</v>
      </c>
    </row>
    <row r="170" spans="1:28" x14ac:dyDescent="0.25">
      <c r="A170" s="51" t="s">
        <v>235</v>
      </c>
      <c r="B170" s="52" t="s">
        <v>236</v>
      </c>
      <c r="C170" s="52"/>
      <c r="D170" s="52"/>
      <c r="E170" s="52"/>
      <c r="F170" s="54"/>
      <c r="G170" s="55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3"/>
      <c r="X170" s="53"/>
      <c r="Y170" s="53"/>
      <c r="Z170" s="53"/>
      <c r="AA170" s="53"/>
      <c r="AB170" s="50" t="e">
        <f>SUM(W169:X169)</f>
        <v>#REF!</v>
      </c>
    </row>
    <row r="171" spans="1:28" s="22" customFormat="1" x14ac:dyDescent="0.25">
      <c r="A171" s="16">
        <v>1</v>
      </c>
      <c r="B171" s="17" t="s">
        <v>239</v>
      </c>
      <c r="C171" s="18" t="s">
        <v>42</v>
      </c>
      <c r="D171" s="18" t="s">
        <v>38</v>
      </c>
      <c r="E171" s="57" t="s">
        <v>237</v>
      </c>
      <c r="F171" s="16" t="s">
        <v>240</v>
      </c>
      <c r="G171" s="33" t="s">
        <v>238</v>
      </c>
      <c r="H171" s="201">
        <v>1</v>
      </c>
      <c r="I171" s="201">
        <v>0</v>
      </c>
      <c r="J171" s="201">
        <v>1</v>
      </c>
      <c r="K171" s="201">
        <v>0</v>
      </c>
      <c r="L171" s="201">
        <v>0</v>
      </c>
      <c r="M171" s="201">
        <f t="shared" ref="M171" si="60">SUM(K171:L171)</f>
        <v>0</v>
      </c>
      <c r="N171" s="201">
        <v>0</v>
      </c>
      <c r="O171" s="201">
        <v>0</v>
      </c>
      <c r="P171" s="201">
        <f t="shared" ref="P171" si="61">SUM(N171:O171)</f>
        <v>0</v>
      </c>
      <c r="Q171" s="201">
        <v>0</v>
      </c>
      <c r="R171" s="201">
        <v>0</v>
      </c>
      <c r="S171" s="201">
        <f t="shared" ref="S171" si="62">SUM(Q171:R171)</f>
        <v>0</v>
      </c>
      <c r="T171" s="201">
        <v>6</v>
      </c>
      <c r="U171" s="201">
        <v>0</v>
      </c>
      <c r="V171" s="201"/>
      <c r="W171" s="202">
        <v>0</v>
      </c>
      <c r="X171" s="202">
        <v>0</v>
      </c>
      <c r="Y171" s="202">
        <v>0</v>
      </c>
      <c r="Z171" s="202">
        <v>0</v>
      </c>
      <c r="AA171" s="202">
        <f t="shared" ref="AA171" si="63">SUM(W171:X171)</f>
        <v>0</v>
      </c>
    </row>
    <row r="172" spans="1:28" s="22" customFormat="1" ht="15" x14ac:dyDescent="0.25">
      <c r="A172" s="16"/>
      <c r="B172" s="222" t="s">
        <v>355</v>
      </c>
      <c r="C172" s="223">
        <f>COUNTIF($C$171:$C$171,B172)</f>
        <v>0</v>
      </c>
      <c r="D172" s="18"/>
      <c r="E172" s="57"/>
      <c r="F172" s="110"/>
      <c r="G172" s="11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2"/>
      <c r="X172" s="202"/>
      <c r="Y172" s="202"/>
      <c r="Z172" s="202"/>
      <c r="AA172" s="202"/>
    </row>
    <row r="173" spans="1:28" s="22" customFormat="1" ht="15" x14ac:dyDescent="0.25">
      <c r="A173" s="16"/>
      <c r="B173" s="222" t="s">
        <v>356</v>
      </c>
      <c r="C173" s="223">
        <f>COUNTIF($C$171:$C$171,B173)</f>
        <v>0</v>
      </c>
      <c r="D173" s="18"/>
      <c r="E173" s="57"/>
      <c r="F173" s="110"/>
      <c r="G173" s="11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2"/>
      <c r="X173" s="202"/>
      <c r="Y173" s="202"/>
      <c r="Z173" s="202"/>
      <c r="AA173" s="202"/>
    </row>
    <row r="174" spans="1:28" s="22" customFormat="1" ht="15" x14ac:dyDescent="0.25">
      <c r="A174" s="16"/>
      <c r="B174" s="222" t="s">
        <v>42</v>
      </c>
      <c r="C174" s="223">
        <f>COUNTIF($C$171:$C$171,B174)</f>
        <v>1</v>
      </c>
      <c r="D174" s="18"/>
      <c r="E174" s="57"/>
      <c r="F174" s="110"/>
      <c r="G174" s="11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2"/>
      <c r="X174" s="202"/>
      <c r="Y174" s="202"/>
      <c r="Z174" s="202"/>
      <c r="AA174" s="202"/>
    </row>
    <row r="175" spans="1:28" s="22" customFormat="1" ht="15" x14ac:dyDescent="0.25">
      <c r="A175" s="16"/>
      <c r="B175" s="222" t="s">
        <v>357</v>
      </c>
      <c r="C175" s="223">
        <f>COUNTIF($C$171:$C$171,B175)</f>
        <v>0</v>
      </c>
      <c r="D175" s="18"/>
      <c r="E175" s="57"/>
      <c r="F175" s="110"/>
      <c r="G175" s="11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2"/>
      <c r="X175" s="202"/>
      <c r="Y175" s="202"/>
      <c r="Z175" s="202"/>
      <c r="AA175" s="202"/>
    </row>
    <row r="176" spans="1:28" s="22" customFormat="1" ht="15" x14ac:dyDescent="0.25">
      <c r="A176" s="16"/>
      <c r="B176" s="222" t="s">
        <v>358</v>
      </c>
      <c r="C176" s="223">
        <f>COUNTIF($C$171:$C$171,B176)</f>
        <v>0</v>
      </c>
      <c r="D176" s="18"/>
      <c r="E176" s="57"/>
      <c r="F176" s="110"/>
      <c r="G176" s="11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2"/>
      <c r="X176" s="202"/>
      <c r="Y176" s="202"/>
      <c r="Z176" s="202"/>
      <c r="AA176" s="202"/>
    </row>
    <row r="177" spans="1:28" s="22" customFormat="1" x14ac:dyDescent="0.25">
      <c r="A177" s="19"/>
      <c r="B177" s="46" t="s">
        <v>241</v>
      </c>
      <c r="C177" s="47">
        <f>SUM(C172:C176)</f>
        <v>1</v>
      </c>
      <c r="D177" s="46"/>
      <c r="E177" s="46"/>
      <c r="F177" s="47" t="s">
        <v>331</v>
      </c>
      <c r="G177" s="48"/>
      <c r="H177" s="49">
        <f t="shared" ref="H177:AA177" si="64">SUM(H171:H171)</f>
        <v>1</v>
      </c>
      <c r="I177" s="49">
        <f t="shared" si="64"/>
        <v>0</v>
      </c>
      <c r="J177" s="49">
        <f t="shared" si="64"/>
        <v>1</v>
      </c>
      <c r="K177" s="49">
        <f t="shared" si="64"/>
        <v>0</v>
      </c>
      <c r="L177" s="49">
        <f t="shared" si="64"/>
        <v>0</v>
      </c>
      <c r="M177" s="49">
        <f t="shared" si="64"/>
        <v>0</v>
      </c>
      <c r="N177" s="49">
        <f t="shared" si="64"/>
        <v>0</v>
      </c>
      <c r="O177" s="49">
        <f t="shared" si="64"/>
        <v>0</v>
      </c>
      <c r="P177" s="49">
        <f t="shared" si="64"/>
        <v>0</v>
      </c>
      <c r="Q177" s="49">
        <f t="shared" si="64"/>
        <v>0</v>
      </c>
      <c r="R177" s="49">
        <f t="shared" si="64"/>
        <v>0</v>
      </c>
      <c r="S177" s="49">
        <f t="shared" si="64"/>
        <v>0</v>
      </c>
      <c r="T177" s="49">
        <f t="shared" si="64"/>
        <v>6</v>
      </c>
      <c r="U177" s="49">
        <f t="shared" si="64"/>
        <v>0</v>
      </c>
      <c r="V177" s="49">
        <f t="shared" si="64"/>
        <v>0</v>
      </c>
      <c r="W177" s="49">
        <f t="shared" si="64"/>
        <v>0</v>
      </c>
      <c r="X177" s="49">
        <f t="shared" si="64"/>
        <v>0</v>
      </c>
      <c r="Y177" s="49">
        <f t="shared" si="64"/>
        <v>0</v>
      </c>
      <c r="Z177" s="49">
        <f t="shared" si="64"/>
        <v>0</v>
      </c>
      <c r="AA177" s="49">
        <f t="shared" si="64"/>
        <v>0</v>
      </c>
      <c r="AB177" s="104">
        <f>AA177</f>
        <v>0</v>
      </c>
    </row>
    <row r="178" spans="1:28" x14ac:dyDescent="0.25">
      <c r="A178" s="51" t="s">
        <v>242</v>
      </c>
      <c r="B178" s="52" t="s">
        <v>243</v>
      </c>
      <c r="C178" s="52"/>
      <c r="D178" s="52"/>
      <c r="E178" s="52"/>
      <c r="F178" s="54"/>
      <c r="G178" s="9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2"/>
      <c r="X178" s="52"/>
      <c r="Y178" s="52"/>
      <c r="Z178" s="52"/>
      <c r="AA178" s="52"/>
      <c r="AB178" s="50"/>
    </row>
    <row r="179" spans="1:28" s="22" customFormat="1" ht="15" x14ac:dyDescent="0.25">
      <c r="A179" s="16">
        <v>1</v>
      </c>
      <c r="B179" s="17" t="s">
        <v>246</v>
      </c>
      <c r="C179" s="18" t="s">
        <v>42</v>
      </c>
      <c r="D179" s="26" t="s">
        <v>75</v>
      </c>
      <c r="E179" s="57" t="s">
        <v>244</v>
      </c>
      <c r="F179" s="16" t="s">
        <v>247</v>
      </c>
      <c r="G179" s="33" t="s">
        <v>244</v>
      </c>
      <c r="H179" s="201">
        <v>1</v>
      </c>
      <c r="I179" s="242" t="s">
        <v>248</v>
      </c>
      <c r="J179" s="201">
        <v>1</v>
      </c>
      <c r="K179" s="201">
        <v>0</v>
      </c>
      <c r="L179" s="201">
        <v>0</v>
      </c>
      <c r="M179" s="209">
        <f t="shared" ref="M179:M187" si="65">SUM(K179:L179)</f>
        <v>0</v>
      </c>
      <c r="N179" s="201">
        <v>0</v>
      </c>
      <c r="O179" s="201">
        <v>0</v>
      </c>
      <c r="P179" s="209">
        <f t="shared" ref="P179:P187" si="66">SUM(N179:O179)</f>
        <v>0</v>
      </c>
      <c r="Q179" s="201">
        <v>0</v>
      </c>
      <c r="R179" s="201">
        <v>0</v>
      </c>
      <c r="S179" s="209">
        <f t="shared" ref="S179:S187" si="67">SUM(Q179:R179)</f>
        <v>0</v>
      </c>
      <c r="T179" s="201">
        <v>0</v>
      </c>
      <c r="U179" s="201">
        <v>0</v>
      </c>
      <c r="V179" s="201"/>
      <c r="W179" s="202">
        <v>0</v>
      </c>
      <c r="X179" s="202">
        <v>0</v>
      </c>
      <c r="Y179" s="202">
        <v>0</v>
      </c>
      <c r="Z179" s="202">
        <v>0</v>
      </c>
      <c r="AA179" s="202">
        <f t="shared" ref="AA179:AA187" si="68">SUM(W179:X179)</f>
        <v>0</v>
      </c>
    </row>
    <row r="180" spans="1:28" s="86" customFormat="1" x14ac:dyDescent="0.25">
      <c r="A180" s="16">
        <v>2</v>
      </c>
      <c r="B180" s="17" t="s">
        <v>249</v>
      </c>
      <c r="C180" s="18" t="s">
        <v>42</v>
      </c>
      <c r="D180" s="105" t="s">
        <v>88</v>
      </c>
      <c r="E180" s="57" t="s">
        <v>244</v>
      </c>
      <c r="F180" s="16" t="s">
        <v>250</v>
      </c>
      <c r="G180" s="33" t="s">
        <v>245</v>
      </c>
      <c r="H180" s="201">
        <v>1</v>
      </c>
      <c r="I180" s="201">
        <v>0</v>
      </c>
      <c r="J180" s="201">
        <v>1</v>
      </c>
      <c r="K180" s="201">
        <v>0</v>
      </c>
      <c r="L180" s="201">
        <v>0</v>
      </c>
      <c r="M180" s="209">
        <f t="shared" si="65"/>
        <v>0</v>
      </c>
      <c r="N180" s="201">
        <v>0</v>
      </c>
      <c r="O180" s="201">
        <v>0</v>
      </c>
      <c r="P180" s="209">
        <f t="shared" si="66"/>
        <v>0</v>
      </c>
      <c r="Q180" s="201">
        <v>0</v>
      </c>
      <c r="R180" s="201">
        <v>0</v>
      </c>
      <c r="S180" s="209">
        <f t="shared" si="67"/>
        <v>0</v>
      </c>
      <c r="T180" s="201">
        <v>0</v>
      </c>
      <c r="U180" s="201">
        <v>0</v>
      </c>
      <c r="V180" s="201"/>
      <c r="W180" s="202">
        <v>0</v>
      </c>
      <c r="X180" s="202">
        <v>0</v>
      </c>
      <c r="Y180" s="202">
        <v>0</v>
      </c>
      <c r="Z180" s="202">
        <v>0</v>
      </c>
      <c r="AA180" s="202">
        <f t="shared" si="68"/>
        <v>0</v>
      </c>
      <c r="AB180" s="253"/>
    </row>
    <row r="181" spans="1:28" s="22" customFormat="1" ht="15" x14ac:dyDescent="0.25">
      <c r="A181" s="16">
        <v>3</v>
      </c>
      <c r="B181" s="17" t="s">
        <v>251</v>
      </c>
      <c r="C181" s="18" t="s">
        <v>42</v>
      </c>
      <c r="D181" s="26" t="s">
        <v>62</v>
      </c>
      <c r="E181" s="57" t="s">
        <v>244</v>
      </c>
      <c r="F181" s="16" t="s">
        <v>252</v>
      </c>
      <c r="G181" s="33" t="s">
        <v>245</v>
      </c>
      <c r="H181" s="201">
        <v>1</v>
      </c>
      <c r="I181" s="201">
        <v>0</v>
      </c>
      <c r="J181" s="201">
        <v>1</v>
      </c>
      <c r="K181" s="201">
        <v>0</v>
      </c>
      <c r="L181" s="201">
        <v>0</v>
      </c>
      <c r="M181" s="209">
        <f t="shared" si="65"/>
        <v>0</v>
      </c>
      <c r="N181" s="201">
        <v>0</v>
      </c>
      <c r="O181" s="201">
        <v>0</v>
      </c>
      <c r="P181" s="209">
        <f t="shared" si="66"/>
        <v>0</v>
      </c>
      <c r="Q181" s="201">
        <v>0</v>
      </c>
      <c r="R181" s="201">
        <v>0</v>
      </c>
      <c r="S181" s="209">
        <f t="shared" si="67"/>
        <v>0</v>
      </c>
      <c r="T181" s="201">
        <v>3</v>
      </c>
      <c r="U181" s="201">
        <v>0</v>
      </c>
      <c r="V181" s="201"/>
      <c r="W181" s="202">
        <v>0</v>
      </c>
      <c r="X181" s="202">
        <v>0</v>
      </c>
      <c r="Y181" s="202">
        <v>0</v>
      </c>
      <c r="Z181" s="202">
        <v>0</v>
      </c>
      <c r="AA181" s="202">
        <f t="shared" si="68"/>
        <v>0</v>
      </c>
    </row>
    <row r="182" spans="1:28" s="22" customFormat="1" ht="15" x14ac:dyDescent="0.25">
      <c r="A182" s="16">
        <v>4</v>
      </c>
      <c r="B182" s="17" t="s">
        <v>253</v>
      </c>
      <c r="C182" s="18" t="s">
        <v>42</v>
      </c>
      <c r="D182" s="26" t="s">
        <v>62</v>
      </c>
      <c r="E182" s="57" t="s">
        <v>244</v>
      </c>
      <c r="F182" s="18" t="s">
        <v>254</v>
      </c>
      <c r="G182" s="33" t="s">
        <v>245</v>
      </c>
      <c r="H182" s="201">
        <v>1</v>
      </c>
      <c r="I182" s="201">
        <v>0</v>
      </c>
      <c r="J182" s="201">
        <v>1</v>
      </c>
      <c r="K182" s="201">
        <v>0</v>
      </c>
      <c r="L182" s="201">
        <v>0</v>
      </c>
      <c r="M182" s="209">
        <f t="shared" si="65"/>
        <v>0</v>
      </c>
      <c r="N182" s="201">
        <v>0</v>
      </c>
      <c r="O182" s="201">
        <v>0</v>
      </c>
      <c r="P182" s="209">
        <f t="shared" si="66"/>
        <v>0</v>
      </c>
      <c r="Q182" s="201">
        <v>0</v>
      </c>
      <c r="R182" s="201">
        <v>0</v>
      </c>
      <c r="S182" s="209">
        <f t="shared" si="67"/>
        <v>0</v>
      </c>
      <c r="T182" s="201">
        <v>3</v>
      </c>
      <c r="U182" s="201">
        <v>0</v>
      </c>
      <c r="V182" s="201"/>
      <c r="W182" s="202">
        <v>0</v>
      </c>
      <c r="X182" s="202">
        <v>0</v>
      </c>
      <c r="Y182" s="202">
        <v>0</v>
      </c>
      <c r="Z182" s="202">
        <v>0</v>
      </c>
      <c r="AA182" s="202">
        <f t="shared" si="68"/>
        <v>0</v>
      </c>
    </row>
    <row r="183" spans="1:28" s="22" customFormat="1" x14ac:dyDescent="0.25">
      <c r="A183" s="16">
        <v>5</v>
      </c>
      <c r="B183" s="17" t="s">
        <v>255</v>
      </c>
      <c r="C183" s="18" t="s">
        <v>42</v>
      </c>
      <c r="D183" s="18" t="s">
        <v>89</v>
      </c>
      <c r="E183" s="57" t="s">
        <v>244</v>
      </c>
      <c r="F183" s="16" t="s">
        <v>256</v>
      </c>
      <c r="G183" s="33" t="s">
        <v>245</v>
      </c>
      <c r="H183" s="201">
        <v>1</v>
      </c>
      <c r="I183" s="201">
        <v>0</v>
      </c>
      <c r="J183" s="201">
        <v>1</v>
      </c>
      <c r="K183" s="201">
        <v>0</v>
      </c>
      <c r="L183" s="201">
        <v>0</v>
      </c>
      <c r="M183" s="209">
        <f t="shared" si="65"/>
        <v>0</v>
      </c>
      <c r="N183" s="201">
        <v>0</v>
      </c>
      <c r="O183" s="201">
        <v>0</v>
      </c>
      <c r="P183" s="209">
        <f t="shared" si="66"/>
        <v>0</v>
      </c>
      <c r="Q183" s="201">
        <v>0</v>
      </c>
      <c r="R183" s="201">
        <v>0</v>
      </c>
      <c r="S183" s="209">
        <f t="shared" si="67"/>
        <v>0</v>
      </c>
      <c r="T183" s="201">
        <v>3</v>
      </c>
      <c r="U183" s="201">
        <v>0</v>
      </c>
      <c r="V183" s="201"/>
      <c r="W183" s="202">
        <v>0</v>
      </c>
      <c r="X183" s="202">
        <v>0</v>
      </c>
      <c r="Y183" s="202">
        <v>0</v>
      </c>
      <c r="Z183" s="202">
        <v>0</v>
      </c>
      <c r="AA183" s="202">
        <f t="shared" si="68"/>
        <v>0</v>
      </c>
    </row>
    <row r="184" spans="1:28" s="22" customFormat="1" x14ac:dyDescent="0.25">
      <c r="A184" s="16">
        <v>6</v>
      </c>
      <c r="B184" s="17" t="s">
        <v>257</v>
      </c>
      <c r="C184" s="18" t="s">
        <v>42</v>
      </c>
      <c r="D184" s="18" t="s">
        <v>89</v>
      </c>
      <c r="E184" s="57" t="s">
        <v>244</v>
      </c>
      <c r="F184" s="16" t="s">
        <v>258</v>
      </c>
      <c r="G184" s="33" t="s">
        <v>245</v>
      </c>
      <c r="H184" s="201">
        <v>1</v>
      </c>
      <c r="I184" s="201">
        <v>0</v>
      </c>
      <c r="J184" s="201">
        <v>1</v>
      </c>
      <c r="K184" s="201">
        <v>0</v>
      </c>
      <c r="L184" s="201">
        <v>0</v>
      </c>
      <c r="M184" s="209">
        <f t="shared" si="65"/>
        <v>0</v>
      </c>
      <c r="N184" s="201">
        <v>0</v>
      </c>
      <c r="O184" s="201">
        <v>0</v>
      </c>
      <c r="P184" s="209">
        <f t="shared" si="66"/>
        <v>0</v>
      </c>
      <c r="Q184" s="201">
        <v>0</v>
      </c>
      <c r="R184" s="201">
        <v>0</v>
      </c>
      <c r="S184" s="209">
        <f t="shared" si="67"/>
        <v>0</v>
      </c>
      <c r="T184" s="201">
        <v>3</v>
      </c>
      <c r="U184" s="201">
        <v>0</v>
      </c>
      <c r="V184" s="201"/>
      <c r="W184" s="202">
        <v>0</v>
      </c>
      <c r="X184" s="202">
        <v>0</v>
      </c>
      <c r="Y184" s="202">
        <v>0</v>
      </c>
      <c r="Z184" s="202">
        <v>0</v>
      </c>
      <c r="AA184" s="202">
        <f t="shared" si="68"/>
        <v>0</v>
      </c>
    </row>
    <row r="185" spans="1:28" s="22" customFormat="1" x14ac:dyDescent="0.25">
      <c r="A185" s="16">
        <v>7</v>
      </c>
      <c r="B185" s="17" t="s">
        <v>259</v>
      </c>
      <c r="C185" s="18" t="s">
        <v>42</v>
      </c>
      <c r="D185" s="18" t="s">
        <v>90</v>
      </c>
      <c r="E185" s="57" t="s">
        <v>244</v>
      </c>
      <c r="F185" s="16" t="s">
        <v>260</v>
      </c>
      <c r="G185" s="33" t="s">
        <v>245</v>
      </c>
      <c r="H185" s="201">
        <v>1</v>
      </c>
      <c r="I185" s="201">
        <v>0</v>
      </c>
      <c r="J185" s="201">
        <v>1</v>
      </c>
      <c r="K185" s="201">
        <v>0</v>
      </c>
      <c r="L185" s="201">
        <v>0</v>
      </c>
      <c r="M185" s="201">
        <f t="shared" si="65"/>
        <v>0</v>
      </c>
      <c r="N185" s="201">
        <v>0</v>
      </c>
      <c r="O185" s="201">
        <v>0</v>
      </c>
      <c r="P185" s="201">
        <f t="shared" si="66"/>
        <v>0</v>
      </c>
      <c r="Q185" s="201">
        <v>0</v>
      </c>
      <c r="R185" s="201">
        <v>0</v>
      </c>
      <c r="S185" s="201">
        <f t="shared" si="67"/>
        <v>0</v>
      </c>
      <c r="T185" s="201">
        <v>3</v>
      </c>
      <c r="U185" s="201">
        <v>0</v>
      </c>
      <c r="V185" s="201"/>
      <c r="W185" s="202">
        <v>0</v>
      </c>
      <c r="X185" s="202">
        <v>0</v>
      </c>
      <c r="Y185" s="202">
        <v>0</v>
      </c>
      <c r="Z185" s="202">
        <v>0</v>
      </c>
      <c r="AA185" s="202">
        <f t="shared" si="68"/>
        <v>0</v>
      </c>
    </row>
    <row r="186" spans="1:28" s="22" customFormat="1" x14ac:dyDescent="0.25">
      <c r="A186" s="16">
        <v>8</v>
      </c>
      <c r="B186" s="17" t="s">
        <v>261</v>
      </c>
      <c r="C186" s="18" t="s">
        <v>42</v>
      </c>
      <c r="D186" s="18" t="s">
        <v>262</v>
      </c>
      <c r="E186" s="57" t="s">
        <v>244</v>
      </c>
      <c r="F186" s="16" t="s">
        <v>263</v>
      </c>
      <c r="G186" s="33" t="s">
        <v>245</v>
      </c>
      <c r="H186" s="201">
        <v>1</v>
      </c>
      <c r="I186" s="201">
        <v>0</v>
      </c>
      <c r="J186" s="201">
        <v>1</v>
      </c>
      <c r="K186" s="201">
        <v>0</v>
      </c>
      <c r="L186" s="201">
        <v>0</v>
      </c>
      <c r="M186" s="209">
        <f t="shared" si="65"/>
        <v>0</v>
      </c>
      <c r="N186" s="201">
        <v>0</v>
      </c>
      <c r="O186" s="201">
        <v>0</v>
      </c>
      <c r="P186" s="201">
        <f t="shared" si="66"/>
        <v>0</v>
      </c>
      <c r="Q186" s="201">
        <v>0</v>
      </c>
      <c r="R186" s="201">
        <v>0</v>
      </c>
      <c r="S186" s="201">
        <f t="shared" si="67"/>
        <v>0</v>
      </c>
      <c r="T186" s="201">
        <v>3</v>
      </c>
      <c r="U186" s="201">
        <v>0</v>
      </c>
      <c r="V186" s="201"/>
      <c r="W186" s="202">
        <v>0</v>
      </c>
      <c r="X186" s="202">
        <v>0</v>
      </c>
      <c r="Y186" s="202">
        <v>0</v>
      </c>
      <c r="Z186" s="202">
        <v>0</v>
      </c>
      <c r="AA186" s="202">
        <f t="shared" si="68"/>
        <v>0</v>
      </c>
    </row>
    <row r="187" spans="1:28" s="22" customFormat="1" x14ac:dyDescent="0.25">
      <c r="A187" s="16">
        <v>9</v>
      </c>
      <c r="B187" s="17" t="s">
        <v>264</v>
      </c>
      <c r="C187" s="18" t="s">
        <v>42</v>
      </c>
      <c r="D187" s="18" t="s">
        <v>262</v>
      </c>
      <c r="E187" s="57" t="s">
        <v>244</v>
      </c>
      <c r="F187" s="16" t="s">
        <v>265</v>
      </c>
      <c r="G187" s="33" t="s">
        <v>245</v>
      </c>
      <c r="H187" s="201">
        <v>1</v>
      </c>
      <c r="I187" s="201">
        <v>0</v>
      </c>
      <c r="J187" s="201">
        <v>1</v>
      </c>
      <c r="K187" s="201">
        <v>0</v>
      </c>
      <c r="L187" s="201">
        <v>0</v>
      </c>
      <c r="M187" s="209">
        <f t="shared" si="65"/>
        <v>0</v>
      </c>
      <c r="N187" s="201">
        <v>0</v>
      </c>
      <c r="O187" s="201">
        <v>0</v>
      </c>
      <c r="P187" s="201">
        <f t="shared" si="66"/>
        <v>0</v>
      </c>
      <c r="Q187" s="201">
        <v>0</v>
      </c>
      <c r="R187" s="201">
        <v>0</v>
      </c>
      <c r="S187" s="201">
        <f t="shared" si="67"/>
        <v>0</v>
      </c>
      <c r="T187" s="201">
        <v>3</v>
      </c>
      <c r="U187" s="201">
        <v>0</v>
      </c>
      <c r="V187" s="201"/>
      <c r="W187" s="202">
        <v>0</v>
      </c>
      <c r="X187" s="202">
        <v>0</v>
      </c>
      <c r="Y187" s="202">
        <v>0</v>
      </c>
      <c r="Z187" s="202">
        <v>0</v>
      </c>
      <c r="AA187" s="202">
        <f t="shared" si="68"/>
        <v>0</v>
      </c>
    </row>
    <row r="188" spans="1:28" s="22" customFormat="1" x14ac:dyDescent="0.25">
      <c r="A188" s="16">
        <v>10</v>
      </c>
      <c r="B188" s="107" t="s">
        <v>228</v>
      </c>
      <c r="C188" s="18" t="s">
        <v>42</v>
      </c>
      <c r="D188" s="18" t="s">
        <v>89</v>
      </c>
      <c r="E188" s="57" t="s">
        <v>244</v>
      </c>
      <c r="F188" s="18" t="s">
        <v>229</v>
      </c>
      <c r="G188" s="18" t="s">
        <v>208</v>
      </c>
      <c r="H188" s="214">
        <v>1</v>
      </c>
      <c r="I188" s="214">
        <v>0</v>
      </c>
      <c r="J188" s="214">
        <v>1</v>
      </c>
      <c r="K188" s="214">
        <v>100</v>
      </c>
      <c r="L188" s="214">
        <v>24</v>
      </c>
      <c r="M188" s="214">
        <f>SUM(K188:L188)</f>
        <v>124</v>
      </c>
      <c r="N188" s="214">
        <v>5</v>
      </c>
      <c r="O188" s="214">
        <v>2</v>
      </c>
      <c r="P188" s="214">
        <f>SUM(N188:O188)</f>
        <v>7</v>
      </c>
      <c r="Q188" s="214">
        <v>1</v>
      </c>
      <c r="R188" s="214">
        <v>0</v>
      </c>
      <c r="S188" s="214">
        <f>SUM(Q188:R188)</f>
        <v>1</v>
      </c>
      <c r="T188" s="214">
        <v>6</v>
      </c>
      <c r="U188" s="214">
        <v>1</v>
      </c>
      <c r="V188" s="235" t="s">
        <v>375</v>
      </c>
      <c r="W188" s="215">
        <v>124636531</v>
      </c>
      <c r="X188" s="215">
        <v>1276219143</v>
      </c>
      <c r="Y188" s="215">
        <v>1439141378</v>
      </c>
      <c r="Z188" s="215">
        <v>48503831</v>
      </c>
      <c r="AA188" s="215">
        <f>SUM(W188:X188)</f>
        <v>1400855674</v>
      </c>
    </row>
    <row r="189" spans="1:28" s="22" customFormat="1" ht="15" x14ac:dyDescent="0.25">
      <c r="A189" s="254"/>
      <c r="B189" s="222" t="s">
        <v>355</v>
      </c>
      <c r="C189" s="223">
        <f>COUNTIF($C$179:$C$188,B189)</f>
        <v>0</v>
      </c>
      <c r="D189" s="255"/>
      <c r="E189" s="256"/>
      <c r="F189" s="254"/>
      <c r="G189" s="257"/>
      <c r="H189" s="258"/>
      <c r="I189" s="258"/>
      <c r="J189" s="258"/>
      <c r="K189" s="258"/>
      <c r="L189" s="258"/>
      <c r="M189" s="259"/>
      <c r="N189" s="258"/>
      <c r="O189" s="258"/>
      <c r="P189" s="258"/>
      <c r="Q189" s="258"/>
      <c r="R189" s="258"/>
      <c r="S189" s="258"/>
      <c r="T189" s="258"/>
      <c r="U189" s="258"/>
      <c r="V189" s="258"/>
      <c r="W189" s="260"/>
      <c r="X189" s="260"/>
      <c r="Y189" s="260"/>
      <c r="Z189" s="260"/>
      <c r="AA189" s="260"/>
    </row>
    <row r="190" spans="1:28" s="22" customFormat="1" ht="15" x14ac:dyDescent="0.25">
      <c r="A190" s="254"/>
      <c r="B190" s="222" t="s">
        <v>356</v>
      </c>
      <c r="C190" s="223">
        <f>COUNTIF($C$179:$C$188,B190)</f>
        <v>0</v>
      </c>
      <c r="D190" s="255"/>
      <c r="E190" s="256"/>
      <c r="F190" s="254"/>
      <c r="G190" s="257"/>
      <c r="H190" s="258"/>
      <c r="I190" s="258"/>
      <c r="J190" s="258"/>
      <c r="K190" s="258"/>
      <c r="L190" s="258"/>
      <c r="M190" s="259"/>
      <c r="N190" s="258"/>
      <c r="O190" s="258"/>
      <c r="P190" s="258"/>
      <c r="Q190" s="258"/>
      <c r="R190" s="258"/>
      <c r="S190" s="258"/>
      <c r="T190" s="258"/>
      <c r="U190" s="258"/>
      <c r="V190" s="258"/>
      <c r="W190" s="260"/>
      <c r="X190" s="260"/>
      <c r="Y190" s="260"/>
      <c r="Z190" s="260"/>
      <c r="AA190" s="260"/>
    </row>
    <row r="191" spans="1:28" s="22" customFormat="1" ht="15" x14ac:dyDescent="0.25">
      <c r="A191" s="254"/>
      <c r="B191" s="222" t="s">
        <v>42</v>
      </c>
      <c r="C191" s="223">
        <f>COUNTIF($C$179:$C$188,B191)</f>
        <v>10</v>
      </c>
      <c r="D191" s="255"/>
      <c r="E191" s="256"/>
      <c r="F191" s="254"/>
      <c r="G191" s="257"/>
      <c r="H191" s="258"/>
      <c r="I191" s="258"/>
      <c r="J191" s="258"/>
      <c r="K191" s="258"/>
      <c r="L191" s="258"/>
      <c r="M191" s="259"/>
      <c r="N191" s="258"/>
      <c r="O191" s="258"/>
      <c r="P191" s="258"/>
      <c r="Q191" s="258"/>
      <c r="R191" s="258"/>
      <c r="S191" s="258"/>
      <c r="T191" s="258"/>
      <c r="U191" s="258"/>
      <c r="V191" s="258"/>
      <c r="W191" s="260"/>
      <c r="X191" s="260"/>
      <c r="Y191" s="260"/>
      <c r="Z191" s="260"/>
      <c r="AA191" s="260"/>
    </row>
    <row r="192" spans="1:28" s="22" customFormat="1" ht="15" x14ac:dyDescent="0.25">
      <c r="A192" s="254"/>
      <c r="B192" s="222" t="s">
        <v>357</v>
      </c>
      <c r="C192" s="223">
        <f>COUNTIF($C$179:$C$188,B192)</f>
        <v>0</v>
      </c>
      <c r="D192" s="255"/>
      <c r="E192" s="256"/>
      <c r="F192" s="254"/>
      <c r="G192" s="257"/>
      <c r="H192" s="258"/>
      <c r="I192" s="258"/>
      <c r="J192" s="258"/>
      <c r="K192" s="258"/>
      <c r="L192" s="258"/>
      <c r="M192" s="259"/>
      <c r="N192" s="258"/>
      <c r="O192" s="258"/>
      <c r="P192" s="258"/>
      <c r="Q192" s="258"/>
      <c r="R192" s="258"/>
      <c r="S192" s="258"/>
      <c r="T192" s="258"/>
      <c r="U192" s="258"/>
      <c r="V192" s="258"/>
      <c r="W192" s="260"/>
      <c r="X192" s="260"/>
      <c r="Y192" s="260"/>
      <c r="Z192" s="260"/>
      <c r="AA192" s="260"/>
    </row>
    <row r="193" spans="1:28" s="22" customFormat="1" ht="15" x14ac:dyDescent="0.25">
      <c r="A193" s="254"/>
      <c r="B193" s="222" t="s">
        <v>358</v>
      </c>
      <c r="C193" s="223">
        <f>COUNTIF($C$179:$C$188,B193)</f>
        <v>0</v>
      </c>
      <c r="D193" s="255"/>
      <c r="E193" s="256"/>
      <c r="F193" s="254"/>
      <c r="G193" s="257"/>
      <c r="H193" s="258"/>
      <c r="I193" s="258"/>
      <c r="J193" s="258"/>
      <c r="K193" s="258"/>
      <c r="L193" s="258"/>
      <c r="M193" s="259"/>
      <c r="N193" s="258"/>
      <c r="O193" s="258"/>
      <c r="P193" s="258"/>
      <c r="Q193" s="258"/>
      <c r="R193" s="258"/>
      <c r="S193" s="258"/>
      <c r="T193" s="258"/>
      <c r="U193" s="258"/>
      <c r="V193" s="258"/>
      <c r="W193" s="260"/>
      <c r="X193" s="260"/>
      <c r="Y193" s="260"/>
      <c r="Z193" s="260"/>
      <c r="AA193" s="260"/>
    </row>
    <row r="194" spans="1:28" x14ac:dyDescent="0.25">
      <c r="A194" s="19"/>
      <c r="B194" s="46" t="s">
        <v>266</v>
      </c>
      <c r="C194" s="47">
        <f>SUM(C189:C193)</f>
        <v>10</v>
      </c>
      <c r="D194" s="46"/>
      <c r="E194" s="46"/>
      <c r="F194" s="47" t="s">
        <v>376</v>
      </c>
      <c r="G194" s="48"/>
      <c r="H194" s="49">
        <f t="shared" ref="H194:AA194" si="69">SUM(H179:H188)</f>
        <v>10</v>
      </c>
      <c r="I194" s="49">
        <f t="shared" si="69"/>
        <v>0</v>
      </c>
      <c r="J194" s="49">
        <f t="shared" si="69"/>
        <v>10</v>
      </c>
      <c r="K194" s="49">
        <f t="shared" si="69"/>
        <v>100</v>
      </c>
      <c r="L194" s="49">
        <f t="shared" si="69"/>
        <v>24</v>
      </c>
      <c r="M194" s="49">
        <f t="shared" si="69"/>
        <v>124</v>
      </c>
      <c r="N194" s="49">
        <f t="shared" si="69"/>
        <v>5</v>
      </c>
      <c r="O194" s="49">
        <f t="shared" si="69"/>
        <v>2</v>
      </c>
      <c r="P194" s="49">
        <f t="shared" si="69"/>
        <v>7</v>
      </c>
      <c r="Q194" s="49">
        <f t="shared" si="69"/>
        <v>1</v>
      </c>
      <c r="R194" s="49">
        <f t="shared" si="69"/>
        <v>0</v>
      </c>
      <c r="S194" s="49">
        <f t="shared" si="69"/>
        <v>1</v>
      </c>
      <c r="T194" s="49">
        <f t="shared" si="69"/>
        <v>27</v>
      </c>
      <c r="U194" s="49">
        <f t="shared" si="69"/>
        <v>1</v>
      </c>
      <c r="V194" s="49">
        <f t="shared" si="69"/>
        <v>0</v>
      </c>
      <c r="W194" s="49">
        <f t="shared" si="69"/>
        <v>124636531</v>
      </c>
      <c r="X194" s="49">
        <f t="shared" si="69"/>
        <v>1276219143</v>
      </c>
      <c r="Y194" s="49">
        <f t="shared" si="69"/>
        <v>1439141378</v>
      </c>
      <c r="Z194" s="49">
        <f t="shared" si="69"/>
        <v>48503831</v>
      </c>
      <c r="AA194" s="49">
        <f t="shared" si="69"/>
        <v>1400855674</v>
      </c>
      <c r="AB194" s="50">
        <f>AA194</f>
        <v>1400855674</v>
      </c>
    </row>
    <row r="195" spans="1:28" x14ac:dyDescent="0.25">
      <c r="A195" s="295" t="s">
        <v>11</v>
      </c>
      <c r="B195" s="295" t="s">
        <v>12</v>
      </c>
      <c r="C195" s="295" t="s">
        <v>13</v>
      </c>
      <c r="D195" s="295" t="s">
        <v>14</v>
      </c>
      <c r="E195" s="295" t="s">
        <v>12</v>
      </c>
      <c r="F195" s="295" t="s">
        <v>15</v>
      </c>
      <c r="G195" s="295" t="s">
        <v>16</v>
      </c>
      <c r="H195" s="300" t="s">
        <v>17</v>
      </c>
      <c r="I195" s="325" t="s">
        <v>18</v>
      </c>
      <c r="J195" s="300" t="s">
        <v>19</v>
      </c>
      <c r="K195" s="306" t="s">
        <v>20</v>
      </c>
      <c r="L195" s="307"/>
      <c r="M195" s="308"/>
      <c r="N195" s="306" t="s">
        <v>21</v>
      </c>
      <c r="O195" s="307"/>
      <c r="P195" s="308"/>
      <c r="Q195" s="306" t="s">
        <v>22</v>
      </c>
      <c r="R195" s="307"/>
      <c r="S195" s="308"/>
      <c r="T195" s="300" t="s">
        <v>23</v>
      </c>
      <c r="U195" s="295" t="s">
        <v>24</v>
      </c>
      <c r="V195" s="295" t="s">
        <v>25</v>
      </c>
      <c r="W195" s="300" t="s">
        <v>26</v>
      </c>
      <c r="X195" s="300" t="s">
        <v>27</v>
      </c>
      <c r="Y195" s="300" t="s">
        <v>28</v>
      </c>
      <c r="Z195" s="300" t="s">
        <v>29</v>
      </c>
      <c r="AA195" s="300" t="s">
        <v>30</v>
      </c>
      <c r="AB195" s="50"/>
    </row>
    <row r="196" spans="1:28" x14ac:dyDescent="0.25">
      <c r="A196" s="296"/>
      <c r="B196" s="296"/>
      <c r="C196" s="296"/>
      <c r="D196" s="296"/>
      <c r="E196" s="296"/>
      <c r="F196" s="296"/>
      <c r="G196" s="296"/>
      <c r="H196" s="301"/>
      <c r="I196" s="326"/>
      <c r="J196" s="301"/>
      <c r="K196" s="309" t="s">
        <v>31</v>
      </c>
      <c r="L196" s="309" t="s">
        <v>32</v>
      </c>
      <c r="M196" s="311" t="s">
        <v>33</v>
      </c>
      <c r="N196" s="309" t="s">
        <v>31</v>
      </c>
      <c r="O196" s="309" t="s">
        <v>32</v>
      </c>
      <c r="P196" s="311" t="s">
        <v>34</v>
      </c>
      <c r="Q196" s="309" t="s">
        <v>31</v>
      </c>
      <c r="R196" s="309" t="s">
        <v>32</v>
      </c>
      <c r="S196" s="311" t="s">
        <v>35</v>
      </c>
      <c r="T196" s="301"/>
      <c r="U196" s="296"/>
      <c r="V196" s="296"/>
      <c r="W196" s="301"/>
      <c r="X196" s="301"/>
      <c r="Y196" s="301"/>
      <c r="Z196" s="301"/>
      <c r="AA196" s="301"/>
      <c r="AB196" s="50"/>
    </row>
    <row r="197" spans="1:28" x14ac:dyDescent="0.25">
      <c r="A197" s="297"/>
      <c r="B197" s="297"/>
      <c r="C197" s="297"/>
      <c r="D197" s="297"/>
      <c r="E197" s="297"/>
      <c r="F197" s="297"/>
      <c r="G197" s="297"/>
      <c r="H197" s="302"/>
      <c r="I197" s="327"/>
      <c r="J197" s="302"/>
      <c r="K197" s="310"/>
      <c r="L197" s="310"/>
      <c r="M197" s="312"/>
      <c r="N197" s="310"/>
      <c r="O197" s="310"/>
      <c r="P197" s="312"/>
      <c r="Q197" s="310"/>
      <c r="R197" s="310"/>
      <c r="S197" s="312"/>
      <c r="T197" s="302"/>
      <c r="U197" s="297"/>
      <c r="V197" s="297"/>
      <c r="W197" s="302"/>
      <c r="X197" s="302"/>
      <c r="Y197" s="302"/>
      <c r="Z197" s="302"/>
      <c r="AA197" s="302"/>
      <c r="AB197" s="50"/>
    </row>
    <row r="198" spans="1:28" s="56" customFormat="1" x14ac:dyDescent="0.25">
      <c r="A198" s="51" t="s">
        <v>267</v>
      </c>
      <c r="B198" s="52" t="s">
        <v>268</v>
      </c>
      <c r="C198" s="52"/>
      <c r="D198" s="52"/>
      <c r="E198" s="52"/>
      <c r="F198" s="54"/>
      <c r="G198" s="55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3"/>
      <c r="X198" s="53"/>
      <c r="Y198" s="53"/>
      <c r="Z198" s="53"/>
      <c r="AA198" s="53"/>
    </row>
    <row r="199" spans="1:28" s="22" customFormat="1" x14ac:dyDescent="0.25">
      <c r="A199" s="16">
        <v>1</v>
      </c>
      <c r="B199" s="17" t="s">
        <v>271</v>
      </c>
      <c r="C199" s="18" t="s">
        <v>42</v>
      </c>
      <c r="D199" s="18" t="s">
        <v>90</v>
      </c>
      <c r="E199" s="19" t="s">
        <v>269</v>
      </c>
      <c r="F199" s="16" t="s">
        <v>272</v>
      </c>
      <c r="G199" s="33" t="s">
        <v>270</v>
      </c>
      <c r="H199" s="201">
        <v>1</v>
      </c>
      <c r="I199" s="201">
        <v>0</v>
      </c>
      <c r="J199" s="201">
        <v>1</v>
      </c>
      <c r="K199" s="201">
        <v>0</v>
      </c>
      <c r="L199" s="201">
        <v>0</v>
      </c>
      <c r="M199" s="201">
        <f t="shared" ref="M199:M200" si="70">SUM(K199:L199)</f>
        <v>0</v>
      </c>
      <c r="N199" s="201">
        <v>0</v>
      </c>
      <c r="O199" s="201">
        <v>0</v>
      </c>
      <c r="P199" s="201">
        <f t="shared" ref="P199:P200" si="71">SUM(N199:O199)</f>
        <v>0</v>
      </c>
      <c r="Q199" s="201">
        <v>0</v>
      </c>
      <c r="R199" s="201">
        <v>0</v>
      </c>
      <c r="S199" s="201">
        <f t="shared" ref="S199:S200" si="72">SUM(Q199:R199)</f>
        <v>0</v>
      </c>
      <c r="T199" s="201">
        <v>6</v>
      </c>
      <c r="U199" s="201">
        <v>0</v>
      </c>
      <c r="V199" s="201"/>
      <c r="W199" s="202">
        <v>0</v>
      </c>
      <c r="X199" s="202">
        <v>0</v>
      </c>
      <c r="Y199" s="202">
        <v>0</v>
      </c>
      <c r="Z199" s="202">
        <v>0</v>
      </c>
      <c r="AA199" s="202">
        <f t="shared" ref="AA199:AA200" si="73">SUM(W199:X199)</f>
        <v>0</v>
      </c>
    </row>
    <row r="200" spans="1:28" s="22" customFormat="1" x14ac:dyDescent="0.25">
      <c r="A200" s="40">
        <v>2</v>
      </c>
      <c r="B200" s="108" t="s">
        <v>273</v>
      </c>
      <c r="C200" s="59" t="s">
        <v>42</v>
      </c>
      <c r="D200" s="59" t="s">
        <v>89</v>
      </c>
      <c r="E200" s="109" t="s">
        <v>269</v>
      </c>
      <c r="F200" s="110" t="s">
        <v>274</v>
      </c>
      <c r="G200" s="111" t="s">
        <v>270</v>
      </c>
      <c r="H200" s="261">
        <v>1</v>
      </c>
      <c r="I200" s="261">
        <v>0</v>
      </c>
      <c r="J200" s="261">
        <v>1</v>
      </c>
      <c r="K200" s="261">
        <v>0</v>
      </c>
      <c r="L200" s="261">
        <v>0</v>
      </c>
      <c r="M200" s="209">
        <f t="shared" si="70"/>
        <v>0</v>
      </c>
      <c r="N200" s="261">
        <v>0</v>
      </c>
      <c r="O200" s="261">
        <v>0</v>
      </c>
      <c r="P200" s="209">
        <f t="shared" si="71"/>
        <v>0</v>
      </c>
      <c r="Q200" s="261">
        <v>0</v>
      </c>
      <c r="R200" s="261">
        <v>0</v>
      </c>
      <c r="S200" s="209">
        <f t="shared" si="72"/>
        <v>0</v>
      </c>
      <c r="T200" s="261">
        <v>6</v>
      </c>
      <c r="U200" s="261">
        <v>0</v>
      </c>
      <c r="V200" s="261"/>
      <c r="W200" s="262">
        <v>0</v>
      </c>
      <c r="X200" s="262">
        <v>0</v>
      </c>
      <c r="Y200" s="262">
        <v>0</v>
      </c>
      <c r="Z200" s="262">
        <v>0</v>
      </c>
      <c r="AA200" s="207">
        <f t="shared" si="73"/>
        <v>0</v>
      </c>
    </row>
    <row r="201" spans="1:28" s="22" customFormat="1" ht="15" x14ac:dyDescent="0.25">
      <c r="A201" s="40"/>
      <c r="B201" s="222" t="s">
        <v>355</v>
      </c>
      <c r="C201" s="223">
        <f>COUNTIF($C$199:$C$200,B201)</f>
        <v>0</v>
      </c>
      <c r="D201" s="59"/>
      <c r="E201" s="109"/>
      <c r="F201" s="40"/>
      <c r="G201" s="41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7"/>
      <c r="X201" s="207"/>
      <c r="Y201" s="207"/>
      <c r="Z201" s="207"/>
      <c r="AA201" s="207"/>
    </row>
    <row r="202" spans="1:28" s="22" customFormat="1" ht="15" x14ac:dyDescent="0.25">
      <c r="A202" s="40"/>
      <c r="B202" s="222" t="s">
        <v>356</v>
      </c>
      <c r="C202" s="223">
        <f>COUNTIF($C$199:$C$200,B202)</f>
        <v>0</v>
      </c>
      <c r="D202" s="59"/>
      <c r="E202" s="109"/>
      <c r="F202" s="40"/>
      <c r="G202" s="41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7"/>
      <c r="X202" s="207"/>
      <c r="Y202" s="207"/>
      <c r="Z202" s="207"/>
      <c r="AA202" s="207"/>
    </row>
    <row r="203" spans="1:28" s="22" customFormat="1" ht="15" x14ac:dyDescent="0.25">
      <c r="A203" s="40"/>
      <c r="B203" s="222" t="s">
        <v>42</v>
      </c>
      <c r="C203" s="223">
        <f>COUNTIF($C$199:$C$200,B203)</f>
        <v>2</v>
      </c>
      <c r="D203" s="59"/>
      <c r="E203" s="109"/>
      <c r="F203" s="40"/>
      <c r="G203" s="41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7"/>
      <c r="X203" s="207"/>
      <c r="Y203" s="207"/>
      <c r="Z203" s="207"/>
      <c r="AA203" s="207"/>
    </row>
    <row r="204" spans="1:28" s="22" customFormat="1" ht="15" x14ac:dyDescent="0.25">
      <c r="A204" s="40"/>
      <c r="B204" s="222" t="s">
        <v>357</v>
      </c>
      <c r="C204" s="223">
        <f>COUNTIF($C$199:$C$200,B204)</f>
        <v>0</v>
      </c>
      <c r="D204" s="59"/>
      <c r="E204" s="109"/>
      <c r="F204" s="40"/>
      <c r="G204" s="41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7"/>
      <c r="X204" s="207"/>
      <c r="Y204" s="207"/>
      <c r="Z204" s="207"/>
      <c r="AA204" s="207"/>
    </row>
    <row r="205" spans="1:28" s="22" customFormat="1" ht="15" x14ac:dyDescent="0.25">
      <c r="A205" s="40"/>
      <c r="B205" s="222" t="s">
        <v>358</v>
      </c>
      <c r="C205" s="223">
        <f>COUNTIF($C$199:$C$200,B205)</f>
        <v>0</v>
      </c>
      <c r="D205" s="59"/>
      <c r="E205" s="109"/>
      <c r="F205" s="40"/>
      <c r="G205" s="41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7"/>
      <c r="X205" s="207"/>
      <c r="Y205" s="207"/>
      <c r="Z205" s="207"/>
      <c r="AA205" s="207"/>
    </row>
    <row r="206" spans="1:28" x14ac:dyDescent="0.25">
      <c r="A206" s="114"/>
      <c r="B206" s="115" t="s">
        <v>275</v>
      </c>
      <c r="C206" s="117">
        <f>SUM(C201:C205)</f>
        <v>2</v>
      </c>
      <c r="D206" s="116"/>
      <c r="E206" s="116"/>
      <c r="F206" s="117" t="s">
        <v>333</v>
      </c>
      <c r="G206" s="118"/>
      <c r="H206" s="119">
        <f t="shared" ref="H206:AA206" si="74">SUM(H199:H200)</f>
        <v>2</v>
      </c>
      <c r="I206" s="119">
        <f t="shared" si="74"/>
        <v>0</v>
      </c>
      <c r="J206" s="119">
        <f t="shared" si="74"/>
        <v>2</v>
      </c>
      <c r="K206" s="119">
        <f t="shared" si="74"/>
        <v>0</v>
      </c>
      <c r="L206" s="119">
        <f t="shared" si="74"/>
        <v>0</v>
      </c>
      <c r="M206" s="119">
        <f t="shared" si="74"/>
        <v>0</v>
      </c>
      <c r="N206" s="119">
        <f t="shared" si="74"/>
        <v>0</v>
      </c>
      <c r="O206" s="119">
        <f t="shared" si="74"/>
        <v>0</v>
      </c>
      <c r="P206" s="119">
        <f t="shared" si="74"/>
        <v>0</v>
      </c>
      <c r="Q206" s="119">
        <f t="shared" si="74"/>
        <v>0</v>
      </c>
      <c r="R206" s="119">
        <f t="shared" si="74"/>
        <v>0</v>
      </c>
      <c r="S206" s="119">
        <f t="shared" si="74"/>
        <v>0</v>
      </c>
      <c r="T206" s="119">
        <f t="shared" si="74"/>
        <v>12</v>
      </c>
      <c r="U206" s="119">
        <f t="shared" si="74"/>
        <v>0</v>
      </c>
      <c r="V206" s="119">
        <f t="shared" si="74"/>
        <v>0</v>
      </c>
      <c r="W206" s="119">
        <f t="shared" si="74"/>
        <v>0</v>
      </c>
      <c r="X206" s="119">
        <f t="shared" si="74"/>
        <v>0</v>
      </c>
      <c r="Y206" s="119">
        <f t="shared" si="74"/>
        <v>0</v>
      </c>
      <c r="Z206" s="119">
        <f t="shared" si="74"/>
        <v>0</v>
      </c>
      <c r="AA206" s="119">
        <f t="shared" si="74"/>
        <v>0</v>
      </c>
      <c r="AB206" s="50">
        <f>AA206</f>
        <v>0</v>
      </c>
    </row>
    <row r="207" spans="1:28" s="123" customFormat="1" x14ac:dyDescent="0.25">
      <c r="A207" s="120"/>
      <c r="B207" s="314" t="s">
        <v>276</v>
      </c>
      <c r="C207" s="121"/>
      <c r="D207" s="121"/>
      <c r="E207" s="121"/>
      <c r="F207" s="316" t="s">
        <v>377</v>
      </c>
      <c r="G207" s="122"/>
      <c r="H207" s="318" t="e">
        <f t="shared" ref="H207:U207" si="75">SUM(H45,H54,H63,H72,H80,H96,H109,H117,H131,H143,H162,H169,H177,H194,H206)</f>
        <v>#REF!</v>
      </c>
      <c r="I207" s="318" t="e">
        <f t="shared" si="75"/>
        <v>#REF!</v>
      </c>
      <c r="J207" s="318" t="e">
        <f t="shared" si="75"/>
        <v>#REF!</v>
      </c>
      <c r="K207" s="318" t="e">
        <f t="shared" si="75"/>
        <v>#REF!</v>
      </c>
      <c r="L207" s="318" t="e">
        <f t="shared" si="75"/>
        <v>#REF!</v>
      </c>
      <c r="M207" s="318" t="e">
        <f t="shared" si="75"/>
        <v>#REF!</v>
      </c>
      <c r="N207" s="318" t="e">
        <f t="shared" si="75"/>
        <v>#REF!</v>
      </c>
      <c r="O207" s="318" t="e">
        <f t="shared" si="75"/>
        <v>#REF!</v>
      </c>
      <c r="P207" s="318" t="e">
        <f t="shared" si="75"/>
        <v>#REF!</v>
      </c>
      <c r="Q207" s="318" t="e">
        <f t="shared" si="75"/>
        <v>#REF!</v>
      </c>
      <c r="R207" s="318" t="e">
        <f t="shared" si="75"/>
        <v>#REF!</v>
      </c>
      <c r="S207" s="318" t="e">
        <f t="shared" si="75"/>
        <v>#REF!</v>
      </c>
      <c r="T207" s="318" t="e">
        <f t="shared" si="75"/>
        <v>#REF!</v>
      </c>
      <c r="U207" s="318" t="e">
        <f t="shared" si="75"/>
        <v>#REF!</v>
      </c>
      <c r="V207" s="318"/>
      <c r="W207" s="318" t="e">
        <f>SUM(W45,W54,W63,W72,W80,W96,W109,W117,W131,W143,W162,W169,W177,W194,W206)</f>
        <v>#REF!</v>
      </c>
      <c r="X207" s="318" t="e">
        <f>SUM(X45,X54,X63,X72,X80,X96,X109,X117,X131,X143,X162,X169,X177,X194,X206)</f>
        <v>#REF!</v>
      </c>
      <c r="Y207" s="318" t="e">
        <f>SUM(Y45,Y54,Y63,Y72,Y80,Y96,Y109,Y117,Y131,Y143,Y162,Y169,Y177,Y194,Y206)</f>
        <v>#REF!</v>
      </c>
      <c r="Z207" s="318" t="e">
        <f>SUM(Z45,Z54,Z63,Z72,Z80,Z96,Z109,Z117,Z131,Z143,Z162,Z169,Z177,Z194,Z206)</f>
        <v>#REF!</v>
      </c>
      <c r="AA207" s="318" t="e">
        <f>SUM(W207:X208)</f>
        <v>#REF!</v>
      </c>
    </row>
    <row r="208" spans="1:28" s="123" customFormat="1" x14ac:dyDescent="0.25">
      <c r="A208" s="124"/>
      <c r="B208" s="315"/>
      <c r="C208" s="125"/>
      <c r="D208" s="125"/>
      <c r="E208" s="125"/>
      <c r="F208" s="317"/>
      <c r="G208" s="126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9"/>
      <c r="AA208" s="319"/>
      <c r="AB208" s="127" t="e">
        <f>SUM(AB8:AB207)</f>
        <v>#REF!</v>
      </c>
    </row>
    <row r="209" spans="1:29" x14ac:dyDescent="0.25">
      <c r="A209" s="1"/>
      <c r="B209" s="128"/>
      <c r="C209" s="10"/>
      <c r="D209" s="10"/>
      <c r="E209" s="10"/>
      <c r="G209" s="12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93"/>
      <c r="W209" s="263"/>
      <c r="X209" s="263"/>
      <c r="Y209" s="263"/>
      <c r="Z209" s="263"/>
      <c r="AA209" s="263"/>
    </row>
    <row r="210" spans="1:29" x14ac:dyDescent="0.25">
      <c r="A210" s="1"/>
      <c r="B210" s="128"/>
      <c r="C210" s="10"/>
      <c r="D210" s="10"/>
      <c r="E210" s="10"/>
      <c r="G210" s="12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93"/>
      <c r="W210" s="290" t="s">
        <v>277</v>
      </c>
      <c r="X210" s="290"/>
      <c r="Y210" s="290"/>
      <c r="Z210" s="290"/>
      <c r="AA210" s="290"/>
    </row>
    <row r="211" spans="1:29" x14ac:dyDescent="0.25">
      <c r="G211" s="131"/>
      <c r="W211" s="290" t="s">
        <v>278</v>
      </c>
      <c r="X211" s="290"/>
      <c r="Y211" s="290"/>
      <c r="Z211" s="290"/>
      <c r="AA211" s="290"/>
    </row>
    <row r="212" spans="1:29" x14ac:dyDescent="0.25">
      <c r="G212" s="131"/>
      <c r="W212" s="1"/>
      <c r="X212" s="1"/>
      <c r="Y212" s="1"/>
      <c r="Z212" s="1"/>
      <c r="AA212" s="1"/>
    </row>
    <row r="213" spans="1:29" x14ac:dyDescent="0.25">
      <c r="G213" s="131"/>
      <c r="W213" s="10"/>
      <c r="X213" s="10"/>
      <c r="Y213" s="10"/>
      <c r="Z213" s="10"/>
      <c r="AA213" s="10"/>
    </row>
    <row r="214" spans="1:29" x14ac:dyDescent="0.25">
      <c r="G214" s="12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93"/>
      <c r="W214" s="264"/>
      <c r="X214" s="264"/>
      <c r="Y214" s="264"/>
      <c r="Z214" s="264"/>
      <c r="AA214" s="264"/>
    </row>
    <row r="215" spans="1:29" ht="15.75" x14ac:dyDescent="0.25">
      <c r="G215" s="12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93"/>
      <c r="W215" s="328" t="s">
        <v>334</v>
      </c>
      <c r="X215" s="328"/>
      <c r="Y215" s="328"/>
      <c r="Z215" s="328"/>
      <c r="AA215" s="328"/>
      <c r="AC215" s="265"/>
    </row>
    <row r="216" spans="1:29" ht="15.75" x14ac:dyDescent="0.25">
      <c r="G216" s="131"/>
      <c r="W216" s="321" t="s">
        <v>279</v>
      </c>
      <c r="X216" s="321"/>
      <c r="Y216" s="321"/>
      <c r="Z216" s="321"/>
      <c r="AA216" s="321"/>
      <c r="AC216" s="266"/>
    </row>
    <row r="217" spans="1:29" ht="15.75" x14ac:dyDescent="0.25">
      <c r="F217" s="95"/>
      <c r="G217" s="131"/>
      <c r="W217" s="321" t="s">
        <v>280</v>
      </c>
      <c r="X217" s="321"/>
      <c r="Y217" s="321"/>
      <c r="Z217" s="321"/>
      <c r="AA217" s="321"/>
    </row>
    <row r="218" spans="1:29" x14ac:dyDescent="0.25">
      <c r="Z218" s="3" t="s">
        <v>281</v>
      </c>
    </row>
    <row r="222" spans="1:29" x14ac:dyDescent="0.25">
      <c r="G222" s="131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8"/>
      <c r="W222" s="265"/>
      <c r="X222" s="265"/>
      <c r="Y222" s="265"/>
      <c r="Z222" s="265"/>
      <c r="AA222" s="265"/>
    </row>
    <row r="223" spans="1:29" x14ac:dyDescent="0.25">
      <c r="G223" s="131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8"/>
      <c r="W223" s="265"/>
      <c r="X223" s="265"/>
      <c r="Y223" s="265"/>
      <c r="Z223" s="265"/>
      <c r="AA223" s="265"/>
      <c r="AC223" s="266"/>
    </row>
    <row r="224" spans="1:29" x14ac:dyDescent="0.25">
      <c r="A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22"/>
      <c r="AC224" s="266"/>
    </row>
    <row r="225" spans="1:29" x14ac:dyDescent="0.25">
      <c r="A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22"/>
      <c r="AC225" s="135"/>
    </row>
    <row r="226" spans="1:29" x14ac:dyDescent="0.25">
      <c r="A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22"/>
    </row>
    <row r="227" spans="1:29" x14ac:dyDescent="0.25">
      <c r="A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22"/>
    </row>
    <row r="228" spans="1:29" x14ac:dyDescent="0.25">
      <c r="A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22"/>
    </row>
    <row r="229" spans="1:29" x14ac:dyDescent="0.25">
      <c r="A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22"/>
    </row>
    <row r="230" spans="1:29" x14ac:dyDescent="0.25">
      <c r="A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22"/>
    </row>
    <row r="231" spans="1:29" x14ac:dyDescent="0.25">
      <c r="A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22"/>
    </row>
    <row r="232" spans="1:29" x14ac:dyDescent="0.25">
      <c r="A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22"/>
    </row>
    <row r="233" spans="1:29" x14ac:dyDescent="0.25">
      <c r="A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22"/>
    </row>
    <row r="234" spans="1:29" x14ac:dyDescent="0.25">
      <c r="A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22"/>
    </row>
    <row r="235" spans="1:29" x14ac:dyDescent="0.25">
      <c r="A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22"/>
    </row>
    <row r="236" spans="1:29" x14ac:dyDescent="0.25">
      <c r="A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22"/>
    </row>
    <row r="237" spans="1:29" x14ac:dyDescent="0.25">
      <c r="A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22"/>
    </row>
    <row r="238" spans="1:29" x14ac:dyDescent="0.25">
      <c r="A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22"/>
    </row>
    <row r="239" spans="1:29" x14ac:dyDescent="0.25">
      <c r="A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22"/>
    </row>
    <row r="240" spans="1:29" x14ac:dyDescent="0.25">
      <c r="A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22"/>
    </row>
    <row r="241" spans="1:29" x14ac:dyDescent="0.25">
      <c r="A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22"/>
    </row>
    <row r="242" spans="1:29" x14ac:dyDescent="0.25">
      <c r="B242" s="136"/>
      <c r="C242" s="137"/>
      <c r="D242" s="137"/>
      <c r="E242" s="137"/>
      <c r="G242" s="131"/>
      <c r="H242" s="267"/>
      <c r="I242" s="267"/>
      <c r="J242" s="267"/>
      <c r="K242" s="267"/>
      <c r="L242" s="267"/>
      <c r="M242" s="267"/>
      <c r="N242" s="267"/>
      <c r="O242" s="267"/>
      <c r="P242" s="267"/>
      <c r="Q242" s="267"/>
      <c r="R242" s="267"/>
      <c r="S242" s="267"/>
      <c r="T242" s="267"/>
      <c r="U242" s="267"/>
      <c r="V242" s="268"/>
      <c r="W242" s="265"/>
      <c r="X242" s="265"/>
      <c r="Y242" s="265"/>
      <c r="Z242" s="265"/>
      <c r="AA242" s="265"/>
    </row>
    <row r="243" spans="1:29" x14ac:dyDescent="0.25">
      <c r="B243" s="136"/>
      <c r="C243" s="137"/>
      <c r="D243" s="137"/>
      <c r="E243" s="137"/>
      <c r="G243" s="131"/>
      <c r="H243" s="267"/>
      <c r="I243" s="267"/>
      <c r="J243" s="267"/>
      <c r="K243" s="267"/>
      <c r="L243" s="267"/>
      <c r="M243" s="267"/>
      <c r="N243" s="267"/>
      <c r="O243" s="267"/>
      <c r="P243" s="267"/>
      <c r="Q243" s="267"/>
      <c r="R243" s="267"/>
      <c r="S243" s="267"/>
      <c r="T243" s="267"/>
      <c r="U243" s="267"/>
      <c r="V243" s="268"/>
      <c r="W243" s="265"/>
      <c r="X243" s="265"/>
      <c r="Y243" s="265"/>
      <c r="Z243" s="265"/>
      <c r="AA243" s="265"/>
    </row>
    <row r="244" spans="1:29" x14ac:dyDescent="0.25">
      <c r="B244" s="136"/>
      <c r="C244" s="137"/>
      <c r="D244" s="137"/>
      <c r="E244" s="137"/>
      <c r="G244" s="131"/>
      <c r="H244" s="267"/>
      <c r="I244" s="267"/>
      <c r="J244" s="267"/>
      <c r="K244" s="267"/>
      <c r="L244" s="267"/>
      <c r="M244" s="267"/>
      <c r="N244" s="267"/>
      <c r="O244" s="267"/>
      <c r="P244" s="267"/>
      <c r="Q244" s="267"/>
      <c r="R244" s="267"/>
      <c r="S244" s="267"/>
      <c r="T244" s="267"/>
      <c r="U244" s="267"/>
      <c r="V244" s="268"/>
      <c r="W244" s="265"/>
      <c r="X244" s="265"/>
      <c r="Y244" s="265"/>
      <c r="Z244" s="265"/>
      <c r="AA244" s="265"/>
    </row>
    <row r="245" spans="1:29" x14ac:dyDescent="0.25">
      <c r="B245" s="136"/>
      <c r="C245" s="137"/>
      <c r="D245" s="137"/>
      <c r="E245" s="137"/>
      <c r="G245" s="131"/>
      <c r="H245" s="267"/>
      <c r="I245" s="267"/>
      <c r="J245" s="267"/>
      <c r="K245" s="267"/>
      <c r="L245" s="267"/>
      <c r="M245" s="267"/>
      <c r="N245" s="267"/>
      <c r="O245" s="267"/>
      <c r="P245" s="267"/>
      <c r="Q245" s="267"/>
      <c r="R245" s="267"/>
      <c r="S245" s="267"/>
      <c r="T245" s="267"/>
      <c r="U245" s="267"/>
      <c r="V245" s="268"/>
      <c r="W245" s="265"/>
      <c r="X245" s="265"/>
      <c r="Y245" s="265"/>
      <c r="Z245" s="265"/>
      <c r="AA245" s="265"/>
    </row>
    <row r="246" spans="1:29" x14ac:dyDescent="0.25">
      <c r="B246" s="136"/>
      <c r="C246" s="137"/>
      <c r="D246" s="137"/>
      <c r="E246" s="137"/>
      <c r="G246" s="131"/>
      <c r="H246" s="267"/>
      <c r="I246" s="267"/>
      <c r="J246" s="267"/>
      <c r="K246" s="267"/>
      <c r="L246" s="267"/>
      <c r="M246" s="267"/>
      <c r="N246" s="267"/>
      <c r="O246" s="267"/>
      <c r="P246" s="267"/>
      <c r="Q246" s="267"/>
      <c r="R246" s="267"/>
      <c r="S246" s="267"/>
      <c r="T246" s="267"/>
      <c r="U246" s="267"/>
      <c r="V246" s="268"/>
      <c r="W246" s="265"/>
      <c r="X246" s="265"/>
      <c r="Y246" s="265"/>
      <c r="Z246" s="265"/>
      <c r="AA246" s="265"/>
    </row>
    <row r="247" spans="1:29" x14ac:dyDescent="0.25">
      <c r="A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22"/>
      <c r="AC247" s="266"/>
    </row>
    <row r="248" spans="1:29" x14ac:dyDescent="0.25">
      <c r="A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22"/>
      <c r="AC248" s="265"/>
    </row>
    <row r="249" spans="1:29" x14ac:dyDescent="0.25">
      <c r="A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22"/>
      <c r="AC249" s="266"/>
    </row>
    <row r="250" spans="1:29" x14ac:dyDescent="0.25">
      <c r="A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22"/>
      <c r="AC250" s="135"/>
    </row>
    <row r="251" spans="1:29" x14ac:dyDescent="0.25">
      <c r="A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22"/>
      <c r="AC251" s="135"/>
    </row>
    <row r="252" spans="1:29" x14ac:dyDescent="0.25">
      <c r="A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22"/>
      <c r="AC252" s="135"/>
    </row>
    <row r="253" spans="1:29" x14ac:dyDescent="0.25">
      <c r="A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22"/>
      <c r="AC253" s="135"/>
    </row>
    <row r="254" spans="1:29" x14ac:dyDescent="0.25">
      <c r="A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22"/>
      <c r="AC254" s="135"/>
    </row>
    <row r="255" spans="1:29" x14ac:dyDescent="0.25">
      <c r="A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22"/>
      <c r="AC255" s="135"/>
    </row>
    <row r="256" spans="1:29" x14ac:dyDescent="0.25">
      <c r="A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22"/>
      <c r="AC256" s="135"/>
    </row>
    <row r="257" spans="1:29" x14ac:dyDescent="0.25">
      <c r="A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22"/>
      <c r="AC257" s="135"/>
    </row>
    <row r="258" spans="1:29" x14ac:dyDescent="0.25">
      <c r="A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22"/>
      <c r="AC258" s="135"/>
    </row>
    <row r="259" spans="1:29" x14ac:dyDescent="0.25">
      <c r="A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22"/>
      <c r="AC259" s="135"/>
    </row>
  </sheetData>
  <mergeCells count="150">
    <mergeCell ref="W215:AA215"/>
    <mergeCell ref="W216:AA216"/>
    <mergeCell ref="W217:AA217"/>
    <mergeCell ref="X207:X208"/>
    <mergeCell ref="Y207:Y208"/>
    <mergeCell ref="Z207:Z208"/>
    <mergeCell ref="AA207:AA208"/>
    <mergeCell ref="W210:AA210"/>
    <mergeCell ref="W211:AA211"/>
    <mergeCell ref="R207:R208"/>
    <mergeCell ref="S207:S208"/>
    <mergeCell ref="T207:T208"/>
    <mergeCell ref="U207:U208"/>
    <mergeCell ref="V207:V208"/>
    <mergeCell ref="W207:W208"/>
    <mergeCell ref="L207:L208"/>
    <mergeCell ref="M207:M208"/>
    <mergeCell ref="N207:N208"/>
    <mergeCell ref="O207:O208"/>
    <mergeCell ref="P207:P208"/>
    <mergeCell ref="Q207:Q208"/>
    <mergeCell ref="B207:B208"/>
    <mergeCell ref="F207:F208"/>
    <mergeCell ref="H207:H208"/>
    <mergeCell ref="I207:I208"/>
    <mergeCell ref="J207:J208"/>
    <mergeCell ref="K207:K208"/>
    <mergeCell ref="Y195:Y197"/>
    <mergeCell ref="Z195:Z197"/>
    <mergeCell ref="AA195:AA197"/>
    <mergeCell ref="K196:K197"/>
    <mergeCell ref="L196:L197"/>
    <mergeCell ref="M196:M197"/>
    <mergeCell ref="N196:N197"/>
    <mergeCell ref="O196:O197"/>
    <mergeCell ref="P196:P197"/>
    <mergeCell ref="Q196:Q197"/>
    <mergeCell ref="Q195:S195"/>
    <mergeCell ref="T195:T197"/>
    <mergeCell ref="U195:U197"/>
    <mergeCell ref="V195:V197"/>
    <mergeCell ref="W195:W197"/>
    <mergeCell ref="X195:X197"/>
    <mergeCell ref="R196:R197"/>
    <mergeCell ref="S196:S197"/>
    <mergeCell ref="G195:G197"/>
    <mergeCell ref="H195:H197"/>
    <mergeCell ref="I195:I197"/>
    <mergeCell ref="J195:J197"/>
    <mergeCell ref="K195:M195"/>
    <mergeCell ref="N195:P195"/>
    <mergeCell ref="A195:A197"/>
    <mergeCell ref="B195:B197"/>
    <mergeCell ref="C195:C197"/>
    <mergeCell ref="D195:D197"/>
    <mergeCell ref="E195:E197"/>
    <mergeCell ref="F195:F197"/>
    <mergeCell ref="Y144:Y146"/>
    <mergeCell ref="Z144:Z146"/>
    <mergeCell ref="AA144:AA146"/>
    <mergeCell ref="K145:K146"/>
    <mergeCell ref="L145:L146"/>
    <mergeCell ref="M145:M146"/>
    <mergeCell ref="N145:N146"/>
    <mergeCell ref="O145:O146"/>
    <mergeCell ref="P145:P146"/>
    <mergeCell ref="Q145:Q146"/>
    <mergeCell ref="Q144:S144"/>
    <mergeCell ref="T144:T146"/>
    <mergeCell ref="U144:U146"/>
    <mergeCell ref="V144:V146"/>
    <mergeCell ref="W144:W146"/>
    <mergeCell ref="X144:X146"/>
    <mergeCell ref="R145:R146"/>
    <mergeCell ref="S145:S146"/>
    <mergeCell ref="G144:G146"/>
    <mergeCell ref="H144:H146"/>
    <mergeCell ref="I144:I146"/>
    <mergeCell ref="J144:J146"/>
    <mergeCell ref="K144:M144"/>
    <mergeCell ref="N144:P144"/>
    <mergeCell ref="A144:A146"/>
    <mergeCell ref="B144:B146"/>
    <mergeCell ref="C144:C146"/>
    <mergeCell ref="D144:D146"/>
    <mergeCell ref="E144:E146"/>
    <mergeCell ref="F144:F146"/>
    <mergeCell ref="Y81:Y83"/>
    <mergeCell ref="Z81:Z83"/>
    <mergeCell ref="AA81:AA83"/>
    <mergeCell ref="K82:K83"/>
    <mergeCell ref="L82:L83"/>
    <mergeCell ref="M82:M83"/>
    <mergeCell ref="N82:N83"/>
    <mergeCell ref="O82:O83"/>
    <mergeCell ref="P82:P83"/>
    <mergeCell ref="Q82:Q83"/>
    <mergeCell ref="Q81:S81"/>
    <mergeCell ref="T81:T83"/>
    <mergeCell ref="U81:U83"/>
    <mergeCell ref="V81:V83"/>
    <mergeCell ref="W81:W83"/>
    <mergeCell ref="X81:X83"/>
    <mergeCell ref="R82:R83"/>
    <mergeCell ref="S82:S83"/>
    <mergeCell ref="G81:G83"/>
    <mergeCell ref="H81:H83"/>
    <mergeCell ref="I81:I83"/>
    <mergeCell ref="J81:J83"/>
    <mergeCell ref="K81:M81"/>
    <mergeCell ref="N81:P81"/>
    <mergeCell ref="A81:A83"/>
    <mergeCell ref="B81:B83"/>
    <mergeCell ref="C81:C83"/>
    <mergeCell ref="D81:D83"/>
    <mergeCell ref="E81:E83"/>
    <mergeCell ref="F81:F83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</mergeCells>
  <pageMargins left="0.31496062992125984" right="0.19685039370078741" top="0.31496062992125984" bottom="0.31496062992125984" header="0.23622047244094491" footer="0.27559055118110237"/>
  <pageSetup paperSize="5" scale="38" orientation="landscape" horizontalDpi="4294967293" verticalDpi="300" r:id="rId1"/>
  <rowBreaks count="4" manualBreakCount="4">
    <brk id="80" max="26" man="1"/>
    <brk id="109" max="26" man="1"/>
    <brk id="143" max="26" man="1"/>
    <brk id="194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Direktori 2022</vt:lpstr>
      <vt:lpstr>Direktori 2023</vt:lpstr>
      <vt:lpstr>'Direktori 2022'!Print_Area</vt:lpstr>
      <vt:lpstr>'Direktori 2023'!Print_Area</vt:lpstr>
      <vt:lpstr>Total!Print_Area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dcterms:created xsi:type="dcterms:W3CDTF">2021-02-19T01:55:59Z</dcterms:created>
  <dcterms:modified xsi:type="dcterms:W3CDTF">2024-07-01T05:47:33Z</dcterms:modified>
</cp:coreProperties>
</file>