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1200" yWindow="1215" windowWidth="19095" windowHeight="67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Sheet1!$A$1:$K$18</definedName>
  </definedName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4" i="1"/>
  <c r="R17" i="1" l="1"/>
  <c r="I18" i="1" s="1"/>
  <c r="R16" i="1"/>
  <c r="I17" i="1" s="1"/>
  <c r="R15" i="1"/>
  <c r="I16" i="1" s="1"/>
  <c r="R14" i="1"/>
  <c r="I15" i="1" s="1"/>
  <c r="R13" i="1"/>
  <c r="I14" i="1" s="1"/>
  <c r="R12" i="1"/>
  <c r="I13" i="1" s="1"/>
  <c r="R11" i="1"/>
  <c r="I12" i="1" s="1"/>
  <c r="R10" i="1"/>
  <c r="I11" i="1" s="1"/>
  <c r="R9" i="1"/>
  <c r="I10" i="1" s="1"/>
  <c r="R8" i="1"/>
  <c r="I9" i="1" s="1"/>
  <c r="R7" i="1"/>
  <c r="I8" i="1" s="1"/>
  <c r="R6" i="1"/>
  <c r="I7" i="1" s="1"/>
  <c r="R5" i="1"/>
  <c r="I6" i="1" s="1"/>
  <c r="R4" i="1"/>
  <c r="I5" i="1" s="1"/>
  <c r="R3" i="1"/>
  <c r="I4" i="1" s="1"/>
  <c r="I3" i="1" l="1"/>
  <c r="G3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3" i="1" l="1"/>
  <c r="F3" i="1"/>
</calcChain>
</file>

<file path=xl/sharedStrings.xml><?xml version="1.0" encoding="utf-8"?>
<sst xmlns="http://schemas.openxmlformats.org/spreadsheetml/2006/main" count="62" uniqueCount="31">
  <si>
    <t>URAIAN</t>
  </si>
  <si>
    <t>SATUAN</t>
  </si>
  <si>
    <t>SUMBER DATA</t>
  </si>
  <si>
    <t>KETERANGAN</t>
  </si>
  <si>
    <t>Kesehatan Masyarakat*</t>
  </si>
  <si>
    <t>4. Jumlah Penderita Penyakit Lainnya**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</si>
  <si>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</si>
  <si>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</si>
  <si>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</si>
  <si>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</si>
  <si>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</si>
  <si>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</si>
  <si>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</si>
  <si>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</si>
  <si>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</si>
  <si>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</si>
  <si>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</si>
  <si>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</si>
  <si>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</si>
  <si>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</si>
  <si>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</si>
  <si>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</si>
  <si>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ini adalahdata</t>
  </si>
  <si>
    <t>penyakit</t>
  </si>
  <si>
    <t>hepatitis</t>
  </si>
  <si>
    <t>hipertensi</t>
  </si>
  <si>
    <t>Profil</t>
  </si>
  <si>
    <t>Kesehatan</t>
  </si>
  <si>
    <t>dm</t>
  </si>
  <si>
    <t>tumor</t>
  </si>
  <si>
    <t>diabetes Melitus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</si>
</sst>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22"/>
      </top>
      <bottom style="hair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22"/>
      </top>
      <bottom/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65">
    <xf numFmtId="0" fontId="0" fillId="0" borderId="0" xfId="0"/>
    <xf numFmtId="0" fontId="2" fillId="0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top" wrapText="1"/>
    </xf>
    <xf numFmtId="0" fontId="4" fillId="0" borderId="0" xfId="0" applyFo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Fill="1" applyBorder="1" applyProtection="1"/>
    <xf numFmtId="0" fontId="3" fillId="0" borderId="8" xfId="0" applyFont="1" applyFill="1" applyBorder="1" applyProtection="1"/>
    <xf numFmtId="0" fontId="3" fillId="0" borderId="6" xfId="0" applyFont="1" applyFill="1" applyBorder="1" applyProtection="1"/>
    <xf numFmtId="37" fontId="0" fillId="2" borderId="6" xfId="0" applyNumberForma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top" wrapText="1"/>
    </xf>
    <xf numFmtId="0" fontId="3" fillId="0" borderId="5" xfId="0" applyFont="1" applyFill="1" applyBorder="1" applyProtection="1"/>
    <xf numFmtId="0" fontId="3" fillId="0" borderId="10" xfId="0" applyFont="1" applyFill="1" applyBorder="1" applyProtection="1"/>
    <xf numFmtId="0" fontId="3" fillId="0" borderId="11" xfId="0" applyFont="1" applyFill="1" applyBorder="1" applyProtection="1"/>
    <xf numFmtId="0" fontId="2" fillId="0" borderId="7" xfId="0" applyFont="1" applyFill="1" applyBorder="1" applyProtection="1"/>
    <xf numFmtId="0" fontId="2" fillId="0" borderId="8" xfId="0" applyFont="1" applyFill="1" applyBorder="1" applyProtection="1"/>
    <xf numFmtId="0" fontId="2" fillId="0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3" fillId="0" borderId="12" xfId="0" applyFont="1" applyFill="1" applyBorder="1" applyProtection="1"/>
    <xf numFmtId="0" fontId="3" fillId="0" borderId="13" xfId="0" applyFont="1" applyFill="1" applyBorder="1" applyProtection="1"/>
    <xf numFmtId="0" fontId="3" fillId="0" borderId="9" xfId="0" applyFont="1" applyFill="1" applyBorder="1" applyProtection="1"/>
    <xf numFmtId="37" fontId="0" fillId="2" borderId="9" xfId="0" applyNumberForma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37" fontId="1" fillId="2" borderId="6" xfId="0" applyNumberFormat="1" applyFont="1" applyFill="1" applyBorder="1" applyAlignment="1">
      <alignment horizontal="center"/>
    </xf>
    <xf numFmtId="37" fontId="1" fillId="2" borderId="8" xfId="0" applyNumberFormat="1" applyFont="1" applyFill="1" applyBorder="1" applyAlignment="1">
      <alignment horizontal="center"/>
    </xf>
    <xf numFmtId="37" fontId="0" fillId="2" borderId="0" xfId="0" applyNumberFormat="1" applyFont="1" applyFill="1" applyBorder="1" applyAlignment="1" applyProtection="1">
      <alignment horizontal="center" vertical="top" wrapText="1"/>
    </xf>
    <xf numFmtId="37" fontId="0" fillId="3" borderId="0" xfId="0" applyNumberFormat="1" applyFont="1" applyFill="1" applyBorder="1" applyAlignment="1" applyProtection="1">
      <alignment horizontal="center" vertical="top" wrapText="1"/>
    </xf>
    <xf numFmtId="37" fontId="6" fillId="2" borderId="6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37" fontId="8" fillId="0" borderId="5" xfId="1" applyNumberFormat="1" applyFont="1" applyFill="1" applyBorder="1" applyAlignment="1">
      <alignment vertical="center"/>
    </xf>
    <xf numFmtId="37" fontId="8" fillId="0" borderId="16" xfId="1" applyNumberFormat="1" applyFont="1" applyFill="1" applyBorder="1" applyAlignment="1">
      <alignment vertical="center"/>
    </xf>
    <xf numFmtId="37" fontId="8" fillId="2" borderId="16" xfId="1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ont="1" applyFill="1" applyBorder="1"/>
    <xf numFmtId="0" fontId="2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4" fillId="0" borderId="0" xfId="0" applyFont="1" applyBorder="1"/>
    <xf numFmtId="37" fontId="8" fillId="0" borderId="0" xfId="1" applyNumberFormat="1" applyFont="1" applyFill="1" applyBorder="1" applyAlignment="1">
      <alignment vertical="center"/>
    </xf>
    <xf numFmtId="3" fontId="0" fillId="0" borderId="0" xfId="0" applyNumberFormat="1" applyBorder="1" applyAlignment="1">
      <alignment horizontal="center"/>
    </xf>
    <xf numFmtId="37" fontId="0" fillId="3" borderId="0" xfId="0" applyNumberFormat="1" applyFont="1" applyFill="1" applyBorder="1" applyAlignment="1">
      <alignment horizontal="center"/>
    </xf>
    <xf numFmtId="37" fontId="0" fillId="2" borderId="0" xfId="0" applyNumberFormat="1" applyFont="1" applyFill="1" applyBorder="1"/>
    <xf numFmtId="3" fontId="0" fillId="0" borderId="0" xfId="0" applyNumberFormat="1" applyBorder="1"/>
    <xf numFmtId="37" fontId="8" fillId="2" borderId="0" xfId="1" applyNumberFormat="1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37" fontId="5" fillId="2" borderId="0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0" fillId="0" borderId="0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ENCANAAN\2020\PROFIL%20UNTUK%202020\Lampiran%202019%20(%20202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 dana desa"/>
      <sheetName val="19"/>
      <sheetName val="20"/>
      <sheetName val="21 blm ad perumur"/>
      <sheetName val="22"/>
      <sheetName val="23"/>
      <sheetName val="24"/>
      <sheetName val="25"/>
      <sheetName val="26"/>
      <sheetName val="27"/>
      <sheetName val="28  KB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6"/>
      <sheetName val="55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12">
          <cell r="G12">
            <v>190</v>
          </cell>
          <cell r="I12">
            <v>48</v>
          </cell>
        </row>
        <row r="13">
          <cell r="G13">
            <v>249</v>
          </cell>
          <cell r="I13">
            <v>111</v>
          </cell>
        </row>
        <row r="14">
          <cell r="G14">
            <v>326</v>
          </cell>
          <cell r="I14">
            <v>180</v>
          </cell>
        </row>
        <row r="15">
          <cell r="G15">
            <v>963</v>
          </cell>
          <cell r="I15">
            <v>501</v>
          </cell>
        </row>
        <row r="16">
          <cell r="G16">
            <v>267</v>
          </cell>
          <cell r="I16">
            <v>154</v>
          </cell>
        </row>
        <row r="17">
          <cell r="G17">
            <v>37</v>
          </cell>
          <cell r="I17">
            <v>17</v>
          </cell>
        </row>
        <row r="18">
          <cell r="G18">
            <v>521</v>
          </cell>
        </row>
        <row r="19">
          <cell r="G19">
            <v>60</v>
          </cell>
          <cell r="I19">
            <v>24</v>
          </cell>
        </row>
        <row r="20">
          <cell r="G20">
            <v>66</v>
          </cell>
          <cell r="I20">
            <v>20</v>
          </cell>
        </row>
        <row r="21">
          <cell r="G21">
            <v>444</v>
          </cell>
          <cell r="I21">
            <v>175</v>
          </cell>
        </row>
        <row r="22">
          <cell r="G22">
            <v>44</v>
          </cell>
          <cell r="I22">
            <v>19</v>
          </cell>
        </row>
        <row r="23">
          <cell r="G23">
            <v>330</v>
          </cell>
          <cell r="I23">
            <v>161</v>
          </cell>
        </row>
        <row r="24">
          <cell r="G24">
            <v>128</v>
          </cell>
          <cell r="I24">
            <v>70</v>
          </cell>
        </row>
        <row r="25">
          <cell r="G25">
            <v>515</v>
          </cell>
          <cell r="I25">
            <v>248</v>
          </cell>
        </row>
        <row r="26">
          <cell r="G26">
            <v>628</v>
          </cell>
          <cell r="I26">
            <v>285</v>
          </cell>
        </row>
        <row r="27">
          <cell r="G27">
            <v>255</v>
          </cell>
          <cell r="I27">
            <v>160</v>
          </cell>
        </row>
        <row r="28">
          <cell r="G28">
            <v>0</v>
          </cell>
          <cell r="I28">
            <v>0</v>
          </cell>
        </row>
        <row r="29">
          <cell r="G29">
            <v>236</v>
          </cell>
          <cell r="I29">
            <v>104</v>
          </cell>
        </row>
        <row r="30">
          <cell r="G30">
            <v>187</v>
          </cell>
          <cell r="I30">
            <v>81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view="pageBreakPreview" zoomScale="73" zoomScaleNormal="100" zoomScaleSheetLayoutView="73" workbookViewId="0">
      <selection activeCell="J9" sqref="J9"/>
    </sheetView>
  </sheetViews>
  <sheetFormatPr defaultRowHeight="15" x14ac:dyDescent="0.25"/>
  <cols>
    <col min="5" max="9" width="11.28515625" customWidth="1"/>
    <col min="10" max="10" width="15.28515625" style="8" customWidth="1"/>
    <col min="11" max="11" width="17.7109375" style="8" customWidth="1"/>
    <col min="12" max="12" width="21.5703125" customWidth="1"/>
    <col min="13" max="13" width="16.85546875" customWidth="1"/>
    <col min="14" max="14" width="11" customWidth="1"/>
    <col min="16" max="16" width="9.140625" style="8"/>
  </cols>
  <sheetData>
    <row r="1" spans="1:19" x14ac:dyDescent="0.25">
      <c r="A1" s="59" t="s">
        <v>0</v>
      </c>
      <c r="B1" s="60"/>
      <c r="C1" s="60"/>
      <c r="D1" s="60"/>
      <c r="E1" s="1" t="s">
        <v>1</v>
      </c>
      <c r="F1" s="2">
        <v>2019</v>
      </c>
      <c r="G1" s="36">
        <v>2020</v>
      </c>
      <c r="H1" s="2">
        <v>2021</v>
      </c>
      <c r="I1" s="63">
        <v>2022</v>
      </c>
      <c r="J1" s="26" t="s">
        <v>2</v>
      </c>
      <c r="K1" s="1" t="s">
        <v>3</v>
      </c>
      <c r="L1" s="3"/>
      <c r="M1" s="3" t="s">
        <v>24</v>
      </c>
      <c r="N1" s="42" t="s">
        <v>28</v>
      </c>
      <c r="O1" s="42" t="s">
        <v>29</v>
      </c>
      <c r="P1" s="43"/>
      <c r="Q1" s="42"/>
      <c r="R1" s="42"/>
      <c r="S1" s="42"/>
    </row>
    <row r="2" spans="1:19" ht="15" customHeight="1" x14ac:dyDescent="0.25">
      <c r="A2" s="15" t="s">
        <v>4</v>
      </c>
      <c r="B2" s="16"/>
      <c r="C2" s="17"/>
      <c r="D2" s="17"/>
      <c r="E2" s="15"/>
      <c r="F2" s="4"/>
      <c r="G2" s="13"/>
      <c r="H2" s="38"/>
      <c r="I2" s="38"/>
      <c r="J2" s="7"/>
      <c r="K2" s="14"/>
      <c r="L2" s="5"/>
      <c r="M2" s="30"/>
      <c r="N2" s="42"/>
      <c r="O2" s="42"/>
      <c r="P2" s="44"/>
      <c r="Q2" s="44"/>
      <c r="R2" s="44"/>
      <c r="S2" s="42"/>
    </row>
    <row r="3" spans="1:19" s="6" customFormat="1" ht="15" customHeight="1" x14ac:dyDescent="0.25">
      <c r="A3" s="18" t="s">
        <v>5</v>
      </c>
      <c r="B3" s="19"/>
      <c r="C3" s="19"/>
      <c r="D3" s="19"/>
      <c r="E3" s="20" t="s">
        <v>6</v>
      </c>
      <c r="F3" s="21">
        <f t="shared" ref="F3" si="0">SUM(F4:F18)</f>
        <v>7804</v>
      </c>
      <c r="G3" s="37">
        <f>SUM(G4:G18)</f>
        <v>4940</v>
      </c>
      <c r="H3" s="37">
        <f>SUM(H4:H18)</f>
        <v>6068</v>
      </c>
      <c r="I3" s="21">
        <f t="shared" ref="I3" si="1">SUM(I4:I18)</f>
        <v>10752</v>
      </c>
      <c r="J3" s="27"/>
      <c r="K3" s="27"/>
      <c r="L3" s="54" t="s">
        <v>7</v>
      </c>
      <c r="M3" s="39">
        <v>843</v>
      </c>
      <c r="N3" s="45">
        <v>785</v>
      </c>
      <c r="O3" s="45">
        <v>0</v>
      </c>
      <c r="P3" s="46"/>
      <c r="Q3" s="46"/>
      <c r="R3" s="58">
        <f>SUM(M3:Q3)</f>
        <v>1628</v>
      </c>
      <c r="S3" s="47">
        <v>2084</v>
      </c>
    </row>
    <row r="4" spans="1:19" x14ac:dyDescent="0.25">
      <c r="A4" s="9"/>
      <c r="B4" s="10" t="s">
        <v>7</v>
      </c>
      <c r="C4" s="10"/>
      <c r="D4" s="10"/>
      <c r="E4" s="11" t="s">
        <v>6</v>
      </c>
      <c r="F4" s="31">
        <f>'[1]56'!$G$15+'[1]56'!$G$16+'[1]56'!$G$17+'[1]56'!$I$15+'[1]56'!$I$16+'[1]56'!$I$17</f>
        <v>1939</v>
      </c>
      <c r="G4" s="32">
        <v>1187</v>
      </c>
      <c r="H4" s="31">
        <f>S3</f>
        <v>2084</v>
      </c>
      <c r="I4" s="31">
        <f>R3</f>
        <v>1628</v>
      </c>
      <c r="J4" s="28" t="s">
        <v>26</v>
      </c>
      <c r="K4" s="28" t="s">
        <v>22</v>
      </c>
      <c r="L4" s="55" t="s">
        <v>8</v>
      </c>
      <c r="M4" s="40">
        <v>789</v>
      </c>
      <c r="N4" s="48">
        <v>195</v>
      </c>
      <c r="O4" s="49">
        <v>0</v>
      </c>
      <c r="P4" s="50"/>
      <c r="Q4" s="51"/>
      <c r="R4" s="58">
        <f t="shared" ref="R4:R21" si="2">SUM(M4:Q4)</f>
        <v>984</v>
      </c>
      <c r="S4" s="42">
        <v>168</v>
      </c>
    </row>
    <row r="5" spans="1:19" x14ac:dyDescent="0.25">
      <c r="A5" s="9"/>
      <c r="B5" s="10" t="s">
        <v>8</v>
      </c>
      <c r="C5" s="10"/>
      <c r="D5" s="10"/>
      <c r="E5" s="11" t="s">
        <v>6</v>
      </c>
      <c r="F5" s="12">
        <f>'[1]56'!$G$29+'[1]56'!$I$29</f>
        <v>340</v>
      </c>
      <c r="G5" s="32">
        <v>851</v>
      </c>
      <c r="H5" s="31">
        <f t="shared" ref="H5:H18" si="3">S4</f>
        <v>168</v>
      </c>
      <c r="I5" s="31">
        <f t="shared" ref="I5:I18" si="4">R4</f>
        <v>984</v>
      </c>
      <c r="J5" s="28" t="s">
        <v>27</v>
      </c>
      <c r="K5" s="28" t="s">
        <v>23</v>
      </c>
      <c r="L5" s="55" t="s">
        <v>9</v>
      </c>
      <c r="M5" s="40">
        <v>71</v>
      </c>
      <c r="N5" s="48">
        <v>102</v>
      </c>
      <c r="O5" s="52">
        <v>0</v>
      </c>
      <c r="P5" s="50"/>
      <c r="Q5" s="51"/>
      <c r="R5" s="58">
        <f t="shared" si="2"/>
        <v>173</v>
      </c>
      <c r="S5" s="42">
        <v>112</v>
      </c>
    </row>
    <row r="6" spans="1:19" x14ac:dyDescent="0.25">
      <c r="A6" s="9"/>
      <c r="B6" s="10" t="s">
        <v>9</v>
      </c>
      <c r="C6" s="10"/>
      <c r="D6" s="10"/>
      <c r="E6" s="11" t="s">
        <v>6</v>
      </c>
      <c r="F6" s="12">
        <f>'[1]56'!$G$22+'[1]56'!$G$23+'[1]56'!$I$22+'[1]56'!$I$23</f>
        <v>554</v>
      </c>
      <c r="G6" s="32">
        <v>71</v>
      </c>
      <c r="H6" s="31">
        <f t="shared" si="3"/>
        <v>112</v>
      </c>
      <c r="I6" s="31">
        <f t="shared" si="4"/>
        <v>173</v>
      </c>
      <c r="J6" s="28">
        <v>2022</v>
      </c>
      <c r="K6" s="28" t="s">
        <v>25</v>
      </c>
      <c r="L6" s="56" t="s">
        <v>10</v>
      </c>
      <c r="M6" s="40">
        <v>365</v>
      </c>
      <c r="N6" s="48">
        <v>263</v>
      </c>
      <c r="O6" s="52">
        <v>0</v>
      </c>
      <c r="P6" s="34"/>
      <c r="Q6" s="33"/>
      <c r="R6" s="58">
        <f t="shared" si="2"/>
        <v>628</v>
      </c>
      <c r="S6" s="64">
        <v>384</v>
      </c>
    </row>
    <row r="7" spans="1:19" x14ac:dyDescent="0.25">
      <c r="A7" s="9"/>
      <c r="B7" s="10" t="s">
        <v>10</v>
      </c>
      <c r="C7" s="10"/>
      <c r="D7" s="10"/>
      <c r="E7" s="11" t="s">
        <v>6</v>
      </c>
      <c r="F7" s="12">
        <f>'[1]56'!$G$25+'[1]56'!$I$25</f>
        <v>763</v>
      </c>
      <c r="G7" s="32">
        <v>122</v>
      </c>
      <c r="H7" s="31">
        <f t="shared" si="3"/>
        <v>384</v>
      </c>
      <c r="I7" s="31">
        <f t="shared" si="4"/>
        <v>628</v>
      </c>
      <c r="J7" s="28"/>
      <c r="K7" s="28" t="s">
        <v>30</v>
      </c>
      <c r="L7" s="55" t="s">
        <v>11</v>
      </c>
      <c r="M7" s="40">
        <v>643</v>
      </c>
      <c r="N7" s="48">
        <v>209</v>
      </c>
      <c r="O7" s="52">
        <v>0</v>
      </c>
      <c r="P7" s="34"/>
      <c r="Q7" s="33"/>
      <c r="R7" s="58">
        <f t="shared" si="2"/>
        <v>852</v>
      </c>
      <c r="S7" s="64">
        <v>72</v>
      </c>
    </row>
    <row r="8" spans="1:19" x14ac:dyDescent="0.25">
      <c r="A8" s="9"/>
      <c r="B8" s="10" t="s">
        <v>11</v>
      </c>
      <c r="C8" s="10"/>
      <c r="D8" s="10"/>
      <c r="E8" s="11" t="s">
        <v>6</v>
      </c>
      <c r="F8" s="12">
        <f>'[1]56'!$G$13+'[1]56'!$G$14+'[1]56'!$I$13+'[1]56'!$I$14</f>
        <v>866</v>
      </c>
      <c r="G8" s="32">
        <v>472</v>
      </c>
      <c r="H8" s="31">
        <f t="shared" si="3"/>
        <v>72</v>
      </c>
      <c r="I8" s="31">
        <f t="shared" si="4"/>
        <v>852</v>
      </c>
      <c r="J8" s="28"/>
      <c r="K8" s="28" t="s">
        <v>29</v>
      </c>
      <c r="L8" s="55" t="s">
        <v>12</v>
      </c>
      <c r="M8" s="40">
        <v>65</v>
      </c>
      <c r="N8" s="48">
        <v>115</v>
      </c>
      <c r="O8" s="52">
        <v>0</v>
      </c>
      <c r="P8" s="34"/>
      <c r="Q8" s="33"/>
      <c r="R8" s="58">
        <f t="shared" si="2"/>
        <v>180</v>
      </c>
      <c r="S8" s="64">
        <v>95</v>
      </c>
    </row>
    <row r="9" spans="1:19" ht="17.25" customHeight="1" x14ac:dyDescent="0.25">
      <c r="A9" s="9"/>
      <c r="B9" s="10" t="s">
        <v>12</v>
      </c>
      <c r="C9" s="10"/>
      <c r="D9" s="10"/>
      <c r="E9" s="11" t="s">
        <v>6</v>
      </c>
      <c r="F9" s="12">
        <f>'[1]56'!$G$26+'[1]56'!$I$26</f>
        <v>913</v>
      </c>
      <c r="G9" s="32">
        <v>6</v>
      </c>
      <c r="H9" s="31">
        <f t="shared" si="3"/>
        <v>95</v>
      </c>
      <c r="I9" s="31">
        <f t="shared" si="4"/>
        <v>180</v>
      </c>
      <c r="J9" s="28"/>
      <c r="K9" s="61"/>
      <c r="L9" s="55" t="s">
        <v>13</v>
      </c>
      <c r="M9" s="40">
        <v>316</v>
      </c>
      <c r="N9" s="48">
        <v>356</v>
      </c>
      <c r="O9" s="49">
        <v>0</v>
      </c>
      <c r="P9" s="34"/>
      <c r="Q9" s="33"/>
      <c r="R9" s="58">
        <f t="shared" si="2"/>
        <v>672</v>
      </c>
      <c r="S9" s="64">
        <v>244</v>
      </c>
    </row>
    <row r="10" spans="1:19" x14ac:dyDescent="0.25">
      <c r="A10" s="9"/>
      <c r="B10" s="10" t="s">
        <v>13</v>
      </c>
      <c r="C10" s="10"/>
      <c r="D10" s="10"/>
      <c r="E10" s="11" t="s">
        <v>6</v>
      </c>
      <c r="F10" s="35">
        <f>'[1]56'!$G$30+'[1]56'!$I$30</f>
        <v>268</v>
      </c>
      <c r="G10" s="32">
        <v>0</v>
      </c>
      <c r="H10" s="31">
        <f t="shared" si="3"/>
        <v>244</v>
      </c>
      <c r="I10" s="31">
        <f t="shared" si="4"/>
        <v>672</v>
      </c>
      <c r="J10" s="28"/>
      <c r="K10" s="62"/>
      <c r="L10" s="55" t="s">
        <v>14</v>
      </c>
      <c r="M10" s="40">
        <v>783</v>
      </c>
      <c r="N10" s="48">
        <v>285</v>
      </c>
      <c r="O10" s="52">
        <v>0</v>
      </c>
      <c r="P10" s="34"/>
      <c r="Q10" s="33"/>
      <c r="R10" s="58">
        <f t="shared" si="2"/>
        <v>1068</v>
      </c>
      <c r="S10" s="64">
        <v>178</v>
      </c>
    </row>
    <row r="11" spans="1:19" x14ac:dyDescent="0.25">
      <c r="A11" s="9"/>
      <c r="B11" s="10" t="s">
        <v>14</v>
      </c>
      <c r="C11" s="10"/>
      <c r="D11" s="10"/>
      <c r="E11" s="11" t="s">
        <v>6</v>
      </c>
      <c r="F11" s="12">
        <f>'[1]56'!$G$21+'[1]56'!$I$21</f>
        <v>619</v>
      </c>
      <c r="G11" s="32">
        <v>0</v>
      </c>
      <c r="H11" s="31">
        <f t="shared" si="3"/>
        <v>178</v>
      </c>
      <c r="I11" s="31">
        <f t="shared" si="4"/>
        <v>1068</v>
      </c>
      <c r="J11" s="28"/>
      <c r="K11" s="28"/>
      <c r="L11" s="55" t="s">
        <v>15</v>
      </c>
      <c r="M11" s="40">
        <v>650</v>
      </c>
      <c r="N11" s="48">
        <v>350</v>
      </c>
      <c r="O11" s="52">
        <v>0</v>
      </c>
      <c r="P11" s="33"/>
      <c r="Q11" s="33"/>
      <c r="R11" s="58">
        <f t="shared" si="2"/>
        <v>1000</v>
      </c>
      <c r="S11" s="64">
        <v>851</v>
      </c>
    </row>
    <row r="12" spans="1:19" x14ac:dyDescent="0.25">
      <c r="A12" s="9"/>
      <c r="B12" s="10" t="s">
        <v>15</v>
      </c>
      <c r="C12" s="10"/>
      <c r="D12" s="10"/>
      <c r="E12" s="11" t="s">
        <v>6</v>
      </c>
      <c r="F12" s="12">
        <f>'[1]56'!$G$18</f>
        <v>521</v>
      </c>
      <c r="G12" s="32">
        <v>609</v>
      </c>
      <c r="H12" s="31">
        <f t="shared" si="3"/>
        <v>851</v>
      </c>
      <c r="I12" s="31">
        <f t="shared" si="4"/>
        <v>1000</v>
      </c>
      <c r="J12" s="28"/>
      <c r="K12" s="28"/>
      <c r="L12" s="55" t="s">
        <v>16</v>
      </c>
      <c r="M12" s="40">
        <v>101</v>
      </c>
      <c r="N12" s="48">
        <v>346</v>
      </c>
      <c r="O12" s="52">
        <v>0</v>
      </c>
      <c r="P12" s="33"/>
      <c r="Q12" s="33"/>
      <c r="R12" s="58">
        <f t="shared" si="2"/>
        <v>447</v>
      </c>
      <c r="S12" s="64">
        <v>233</v>
      </c>
    </row>
    <row r="13" spans="1:19" x14ac:dyDescent="0.25">
      <c r="A13" s="9"/>
      <c r="B13" s="10" t="s">
        <v>16</v>
      </c>
      <c r="C13" s="10"/>
      <c r="D13" s="10"/>
      <c r="E13" s="11" t="s">
        <v>6</v>
      </c>
      <c r="F13" s="12">
        <f>'[1]56'!$G$20+'[1]56'!$I$20</f>
        <v>86</v>
      </c>
      <c r="G13" s="32">
        <v>573</v>
      </c>
      <c r="H13" s="31">
        <f t="shared" si="3"/>
        <v>233</v>
      </c>
      <c r="I13" s="31">
        <f t="shared" si="4"/>
        <v>447</v>
      </c>
      <c r="J13" s="28"/>
      <c r="K13" s="28"/>
      <c r="L13" s="55" t="s">
        <v>17</v>
      </c>
      <c r="M13" s="40">
        <v>379</v>
      </c>
      <c r="N13" s="48">
        <v>337</v>
      </c>
      <c r="O13" s="52">
        <v>0</v>
      </c>
      <c r="P13" s="33"/>
      <c r="Q13" s="33"/>
      <c r="R13" s="58">
        <f t="shared" si="2"/>
        <v>716</v>
      </c>
      <c r="S13" s="64">
        <v>323</v>
      </c>
    </row>
    <row r="14" spans="1:19" x14ac:dyDescent="0.25">
      <c r="A14" s="9"/>
      <c r="B14" s="10" t="s">
        <v>17</v>
      </c>
      <c r="C14" s="10"/>
      <c r="D14" s="10"/>
      <c r="E14" s="11" t="s">
        <v>6</v>
      </c>
      <c r="F14" s="12">
        <f>'[1]56'!$G$24+'[1]56'!$I$24</f>
        <v>198</v>
      </c>
      <c r="G14" s="32">
        <v>86</v>
      </c>
      <c r="H14" s="31">
        <f t="shared" si="3"/>
        <v>323</v>
      </c>
      <c r="I14" s="31">
        <f t="shared" si="4"/>
        <v>716</v>
      </c>
      <c r="J14" s="28"/>
      <c r="K14" s="28"/>
      <c r="L14" s="55" t="s">
        <v>18</v>
      </c>
      <c r="M14" s="40">
        <v>97</v>
      </c>
      <c r="N14" s="48">
        <v>266</v>
      </c>
      <c r="O14" s="52">
        <v>0</v>
      </c>
      <c r="P14" s="33"/>
      <c r="Q14" s="33"/>
      <c r="R14" s="58">
        <f t="shared" si="2"/>
        <v>363</v>
      </c>
      <c r="S14" s="64">
        <v>255</v>
      </c>
    </row>
    <row r="15" spans="1:19" x14ac:dyDescent="0.25">
      <c r="A15" s="9"/>
      <c r="B15" s="10" t="s">
        <v>18</v>
      </c>
      <c r="C15" s="10"/>
      <c r="D15" s="10"/>
      <c r="E15" s="11" t="s">
        <v>6</v>
      </c>
      <c r="F15" s="12">
        <f>'[1]56'!$G$27+'[1]56'!$I$27</f>
        <v>415</v>
      </c>
      <c r="G15" s="32">
        <v>105</v>
      </c>
      <c r="H15" s="31">
        <f t="shared" si="3"/>
        <v>255</v>
      </c>
      <c r="I15" s="31">
        <f t="shared" si="4"/>
        <v>363</v>
      </c>
      <c r="J15" s="28"/>
      <c r="K15" s="28"/>
      <c r="L15" s="55" t="s">
        <v>19</v>
      </c>
      <c r="M15" s="40">
        <v>151</v>
      </c>
      <c r="N15" s="48">
        <v>135</v>
      </c>
      <c r="O15" s="52">
        <v>0</v>
      </c>
      <c r="P15" s="33"/>
      <c r="Q15" s="33"/>
      <c r="R15" s="58">
        <f t="shared" si="2"/>
        <v>286</v>
      </c>
      <c r="S15" s="64">
        <v>46</v>
      </c>
    </row>
    <row r="16" spans="1:19" x14ac:dyDescent="0.25">
      <c r="A16" s="9"/>
      <c r="B16" s="10" t="s">
        <v>19</v>
      </c>
      <c r="C16" s="10"/>
      <c r="D16" s="10"/>
      <c r="E16" s="11" t="s">
        <v>6</v>
      </c>
      <c r="F16" s="12">
        <f>'[1]56'!$G$19+'[1]56'!$I$19</f>
        <v>84</v>
      </c>
      <c r="G16" s="32">
        <v>24</v>
      </c>
      <c r="H16" s="31">
        <f t="shared" si="3"/>
        <v>46</v>
      </c>
      <c r="I16" s="31">
        <f t="shared" si="4"/>
        <v>286</v>
      </c>
      <c r="J16" s="28"/>
      <c r="K16" s="28"/>
      <c r="L16" s="55" t="s">
        <v>20</v>
      </c>
      <c r="M16" s="40">
        <v>491</v>
      </c>
      <c r="N16" s="48">
        <v>460</v>
      </c>
      <c r="O16" s="52">
        <v>1</v>
      </c>
      <c r="P16" s="33"/>
      <c r="Q16" s="33"/>
      <c r="R16" s="58">
        <f t="shared" si="2"/>
        <v>952</v>
      </c>
      <c r="S16" s="64">
        <v>215</v>
      </c>
    </row>
    <row r="17" spans="1:19" x14ac:dyDescent="0.25">
      <c r="A17" s="9"/>
      <c r="B17" s="10" t="s">
        <v>20</v>
      </c>
      <c r="C17" s="10"/>
      <c r="D17" s="10"/>
      <c r="E17" s="11" t="s">
        <v>6</v>
      </c>
      <c r="F17" s="12">
        <f>'[1]56'!$G$12+'[1]56'!$I$12</f>
        <v>238</v>
      </c>
      <c r="G17" s="32">
        <v>407</v>
      </c>
      <c r="H17" s="31">
        <f t="shared" si="3"/>
        <v>215</v>
      </c>
      <c r="I17" s="31">
        <f t="shared" si="4"/>
        <v>952</v>
      </c>
      <c r="J17" s="28"/>
      <c r="K17" s="28"/>
      <c r="L17" s="55" t="s">
        <v>21</v>
      </c>
      <c r="M17" s="40">
        <v>629</v>
      </c>
      <c r="N17" s="48">
        <v>174</v>
      </c>
      <c r="O17" s="52">
        <v>0</v>
      </c>
      <c r="P17" s="33"/>
      <c r="Q17" s="33"/>
      <c r="R17" s="58">
        <f t="shared" si="2"/>
        <v>803</v>
      </c>
      <c r="S17" s="64">
        <v>808</v>
      </c>
    </row>
    <row r="18" spans="1:19" x14ac:dyDescent="0.25">
      <c r="A18" s="22"/>
      <c r="B18" s="23" t="s">
        <v>21</v>
      </c>
      <c r="C18" s="23"/>
      <c r="D18" s="23"/>
      <c r="E18" s="24" t="s">
        <v>6</v>
      </c>
      <c r="F18" s="25">
        <f>'[1]56'!$G$28+'[1]56'!$I$28</f>
        <v>0</v>
      </c>
      <c r="G18" s="32">
        <v>427</v>
      </c>
      <c r="H18" s="31">
        <f t="shared" si="3"/>
        <v>808</v>
      </c>
      <c r="I18" s="31">
        <f t="shared" si="4"/>
        <v>803</v>
      </c>
      <c r="J18" s="29"/>
      <c r="K18" s="29"/>
      <c r="L18" s="55"/>
      <c r="M18" s="40"/>
      <c r="N18" s="48"/>
      <c r="O18" s="52"/>
      <c r="P18" s="33"/>
      <c r="Q18" s="33"/>
      <c r="R18" s="58"/>
      <c r="S18" s="42"/>
    </row>
    <row r="19" spans="1:19" x14ac:dyDescent="0.25">
      <c r="L19" s="55"/>
      <c r="M19" s="40"/>
      <c r="N19" s="48"/>
      <c r="O19" s="42"/>
      <c r="P19" s="43"/>
      <c r="Q19" s="42"/>
      <c r="R19" s="58"/>
      <c r="S19" s="42"/>
    </row>
    <row r="20" spans="1:19" x14ac:dyDescent="0.25">
      <c r="L20" s="55"/>
      <c r="M20" s="40"/>
      <c r="N20" s="48"/>
      <c r="O20" s="42"/>
      <c r="P20" s="43"/>
      <c r="Q20" s="42"/>
      <c r="R20" s="58"/>
      <c r="S20" s="42"/>
    </row>
    <row r="21" spans="1:19" x14ac:dyDescent="0.25">
      <c r="L21" s="57"/>
      <c r="M21" s="41"/>
      <c r="N21" s="48"/>
      <c r="O21" s="42"/>
      <c r="P21" s="43"/>
      <c r="Q21" s="42"/>
      <c r="R21" s="58"/>
      <c r="S21" s="42"/>
    </row>
    <row r="22" spans="1:19" x14ac:dyDescent="0.25">
      <c r="M22" s="42"/>
      <c r="N22" s="53"/>
      <c r="O22" s="42"/>
      <c r="P22" s="43"/>
      <c r="Q22" s="42"/>
      <c r="R22" s="42"/>
      <c r="S22" s="42"/>
    </row>
    <row r="23" spans="1:19" x14ac:dyDescent="0.25">
      <c r="M23" s="42"/>
      <c r="N23" s="42"/>
      <c r="O23" s="42"/>
      <c r="P23" s="43"/>
      <c r="Q23" s="42"/>
      <c r="R23" s="42"/>
      <c r="S23" s="42"/>
    </row>
    <row r="24" spans="1:19" x14ac:dyDescent="0.25">
      <c r="M24" s="42"/>
      <c r="N24" s="42"/>
      <c r="O24" s="42"/>
      <c r="P24" s="43"/>
      <c r="Q24" s="42"/>
      <c r="R24" s="42"/>
      <c r="S24" s="42"/>
    </row>
    <row r="25" spans="1:19" x14ac:dyDescent="0.25">
      <c r="M25" s="42"/>
      <c r="N25" s="42"/>
      <c r="O25" s="42"/>
      <c r="P25" s="43"/>
      <c r="Q25" s="42"/>
      <c r="R25" s="42"/>
      <c r="S25" s="42"/>
    </row>
    <row r="26" spans="1:19" x14ac:dyDescent="0.25">
      <c r="M26" s="42"/>
      <c r="N26" s="42"/>
      <c r="O26" s="42"/>
      <c r="P26" s="43"/>
      <c r="Q26" s="42"/>
      <c r="R26" s="42"/>
      <c r="S26" s="42"/>
    </row>
    <row r="27" spans="1:19" x14ac:dyDescent="0.25">
      <c r="M27" s="42"/>
      <c r="N27" s="42"/>
      <c r="O27" s="42"/>
      <c r="P27" s="43"/>
      <c r="Q27" s="42"/>
      <c r="R27" s="42"/>
      <c r="S27" s="42"/>
    </row>
  </sheetData>
  <mergeCells count="2">
    <mergeCell ref="A1:D1"/>
    <mergeCell ref="K9:K10"/>
  </mergeCells>
  <pageMargins left="0.7" right="0.7" top="0.75" bottom="0.75" header="0.3" footer="0.3"/>
  <pageSetup paperSize="9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2021-04-22T06:49:13Z</cp:lastPrinted>
  <dcterms:created xsi:type="dcterms:W3CDTF">2021-02-23T04:19:42Z</dcterms:created>
  <dcterms:modified xsi:type="dcterms:W3CDTF">2023-12-12T04:06:57Z</dcterms:modified>
</cp:coreProperties>
</file>